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ДЭП" sheetId="1" r:id="rId1"/>
  </sheets>
  <definedNames>
    <definedName name="_xlnm.Print_Area" localSheetId="0">ДЭП!$A$1:$AQ$32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U13" i="1"/>
  <c r="U17" i="1"/>
  <c r="U22" i="1"/>
  <c r="U23" i="1"/>
  <c r="T8" i="1"/>
  <c r="T7" i="1"/>
  <c r="T11" i="1"/>
  <c r="T16" i="1"/>
  <c r="T21" i="1"/>
  <c r="T6" i="1" l="1"/>
  <c r="R12" i="1"/>
  <c r="R13" i="1"/>
  <c r="R14" i="1"/>
  <c r="R17" i="1"/>
  <c r="R22" i="1"/>
  <c r="R23" i="1"/>
  <c r="Q9" i="1"/>
  <c r="Q8" i="1"/>
  <c r="Q7" i="1"/>
  <c r="Q6" i="1" s="1"/>
  <c r="Q11" i="1"/>
  <c r="R11" i="1" s="1"/>
  <c r="Q16" i="1"/>
  <c r="Q21" i="1"/>
  <c r="P11" i="1"/>
  <c r="O12" i="1" l="1"/>
  <c r="O13" i="1"/>
  <c r="O14" i="1"/>
  <c r="O17" i="1"/>
  <c r="O18" i="1"/>
  <c r="O22" i="1"/>
  <c r="O23" i="1"/>
  <c r="N7" i="1"/>
  <c r="N8" i="1"/>
  <c r="N9" i="1"/>
  <c r="N10" i="1"/>
  <c r="N21" i="1"/>
  <c r="D18" i="1"/>
  <c r="M11" i="1"/>
  <c r="N16" i="1"/>
  <c r="N11" i="1"/>
  <c r="O11" i="1" s="1"/>
  <c r="N6" i="1" l="1"/>
  <c r="L12" i="1"/>
  <c r="L13" i="1"/>
  <c r="L17" i="1"/>
  <c r="L22" i="1"/>
  <c r="L23" i="1"/>
  <c r="K8" i="1"/>
  <c r="K7" i="1"/>
  <c r="K16" i="1"/>
  <c r="K11" i="1"/>
  <c r="K6" i="1" s="1"/>
  <c r="K21" i="1"/>
  <c r="D23" i="1" l="1"/>
  <c r="I23" i="1"/>
  <c r="I22" i="1"/>
  <c r="I17" i="1"/>
  <c r="I13" i="1"/>
  <c r="H10" i="1"/>
  <c r="H9" i="1"/>
  <c r="H8" i="1"/>
  <c r="H7" i="1"/>
  <c r="E18" i="1"/>
  <c r="H16" i="1"/>
  <c r="H11" i="1"/>
  <c r="H21" i="1"/>
  <c r="H6" i="1" l="1"/>
  <c r="J11" i="1"/>
  <c r="L11" i="1" s="1"/>
  <c r="S11" i="1"/>
  <c r="U11" i="1" s="1"/>
  <c r="V11" i="1"/>
  <c r="Y11" i="1"/>
  <c r="AB11" i="1"/>
  <c r="AE11" i="1"/>
  <c r="AH11" i="1"/>
  <c r="AK11" i="1"/>
  <c r="AN11" i="1"/>
  <c r="G8" i="1"/>
  <c r="I8" i="1" s="1"/>
  <c r="G12" i="1"/>
  <c r="D13" i="1"/>
  <c r="M8" i="1"/>
  <c r="O8" i="1" s="1"/>
  <c r="J8" i="1"/>
  <c r="L8" i="1" s="1"/>
  <c r="AN16" i="1"/>
  <c r="D12" i="1" l="1"/>
  <c r="I12" i="1"/>
  <c r="G11" i="1"/>
  <c r="I11" i="1" s="1"/>
  <c r="D11" i="1" l="1"/>
  <c r="E25" i="1"/>
  <c r="D25" i="1"/>
  <c r="E24" i="1"/>
  <c r="D24" i="1"/>
  <c r="E23" i="1"/>
  <c r="AH22" i="1"/>
  <c r="D22" i="1" s="1"/>
  <c r="E22" i="1"/>
  <c r="AN21" i="1"/>
  <c r="AK21" i="1"/>
  <c r="AH21" i="1"/>
  <c r="AB21" i="1"/>
  <c r="Y21" i="1"/>
  <c r="V21" i="1"/>
  <c r="S21" i="1"/>
  <c r="U21" i="1" s="1"/>
  <c r="P21" i="1"/>
  <c r="R21" i="1" s="1"/>
  <c r="M21" i="1"/>
  <c r="O21" i="1" s="1"/>
  <c r="J21" i="1"/>
  <c r="L21" i="1" s="1"/>
  <c r="G21" i="1"/>
  <c r="I21" i="1" s="1"/>
  <c r="E20" i="1"/>
  <c r="D20" i="1"/>
  <c r="E19" i="1"/>
  <c r="D19" i="1"/>
  <c r="AK17" i="1"/>
  <c r="AK16" i="1" s="1"/>
  <c r="AH17" i="1"/>
  <c r="D17" i="1" s="1"/>
  <c r="E17" i="1"/>
  <c r="AE16" i="1"/>
  <c r="AB16" i="1"/>
  <c r="Y16" i="1"/>
  <c r="V16" i="1"/>
  <c r="S16" i="1"/>
  <c r="U16" i="1" s="1"/>
  <c r="P16" i="1"/>
  <c r="R16" i="1" s="1"/>
  <c r="M16" i="1"/>
  <c r="O16" i="1" s="1"/>
  <c r="J16" i="1"/>
  <c r="L16" i="1" s="1"/>
  <c r="G16" i="1"/>
  <c r="I16" i="1" s="1"/>
  <c r="E15" i="1"/>
  <c r="D15" i="1"/>
  <c r="E14" i="1"/>
  <c r="D14" i="1"/>
  <c r="E13" i="1"/>
  <c r="E12" i="1"/>
  <c r="E10" i="1"/>
  <c r="D10" i="1"/>
  <c r="AN9" i="1"/>
  <c r="AK9" i="1"/>
  <c r="AH9" i="1"/>
  <c r="AE9" i="1"/>
  <c r="V9" i="1"/>
  <c r="S9" i="1"/>
  <c r="P9" i="1"/>
  <c r="R9" i="1" s="1"/>
  <c r="M9" i="1"/>
  <c r="O9" i="1" s="1"/>
  <c r="J9" i="1"/>
  <c r="G9" i="1"/>
  <c r="AN8" i="1"/>
  <c r="AK8" i="1"/>
  <c r="AE8" i="1"/>
  <c r="AB8" i="1"/>
  <c r="Y8" i="1"/>
  <c r="V8" i="1"/>
  <c r="S8" i="1"/>
  <c r="U8" i="1" s="1"/>
  <c r="P8" i="1"/>
  <c r="AN7" i="1"/>
  <c r="AN6" i="1" s="1"/>
  <c r="AK7" i="1"/>
  <c r="AK6" i="1" s="1"/>
  <c r="AE7" i="1"/>
  <c r="AB7" i="1"/>
  <c r="AB6" i="1" s="1"/>
  <c r="Y7" i="1"/>
  <c r="V7" i="1"/>
  <c r="V6" i="1" s="1"/>
  <c r="S7" i="1"/>
  <c r="P7" i="1"/>
  <c r="M7" i="1"/>
  <c r="J7" i="1"/>
  <c r="G7" i="1"/>
  <c r="G6" i="1" l="1"/>
  <c r="I6" i="1" s="1"/>
  <c r="I7" i="1"/>
  <c r="M6" i="1"/>
  <c r="O6" i="1" s="1"/>
  <c r="O7" i="1"/>
  <c r="S6" i="1"/>
  <c r="U6" i="1" s="1"/>
  <c r="U7" i="1"/>
  <c r="J6" i="1"/>
  <c r="L6" i="1" s="1"/>
  <c r="L7" i="1"/>
  <c r="R7" i="1"/>
  <c r="P6" i="1"/>
  <c r="R6" i="1" s="1"/>
  <c r="R8" i="1"/>
  <c r="D9" i="1"/>
  <c r="F13" i="1"/>
  <c r="F23" i="1"/>
  <c r="F22" i="1"/>
  <c r="F17" i="1"/>
  <c r="F12" i="1"/>
  <c r="Y6" i="1"/>
  <c r="AE6" i="1"/>
  <c r="E21" i="1"/>
  <c r="E9" i="1"/>
  <c r="E16" i="1"/>
  <c r="E8" i="1"/>
  <c r="E7" i="1"/>
  <c r="AH7" i="1"/>
  <c r="D7" i="1" s="1"/>
  <c r="AH16" i="1"/>
  <c r="D16" i="1" s="1"/>
  <c r="AE21" i="1"/>
  <c r="D21" i="1" s="1"/>
  <c r="AH8" i="1"/>
  <c r="D8" i="1" s="1"/>
  <c r="E11" i="1"/>
  <c r="F8" i="1" l="1"/>
  <c r="F7" i="1"/>
  <c r="F16" i="1"/>
  <c r="F11" i="1"/>
  <c r="F21" i="1"/>
  <c r="AH6" i="1"/>
  <c r="D6" i="1" s="1"/>
  <c r="E6" i="1"/>
  <c r="F6" i="1" l="1"/>
</calcChain>
</file>

<file path=xl/sharedStrings.xml><?xml version="1.0" encoding="utf-8"?>
<sst xmlns="http://schemas.openxmlformats.org/spreadsheetml/2006/main" count="91" uniqueCount="42">
  <si>
    <t>№ п/п</t>
  </si>
  <si>
    <t>Наименование программы</t>
  </si>
  <si>
    <t>Источник финансирования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</si>
  <si>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</si>
  <si>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</si>
  <si>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</si>
  <si>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</si>
  <si>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</si>
  <si>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</si>
  <si>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</si>
  <si>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</si>
  <si>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</si>
  <si>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</si>
  <si>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</si>
  <si>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</si>
  <si>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год</t>
  </si>
  <si>
    <t xml:space="preserve">факт     </t>
  </si>
  <si>
    <t>%</t>
  </si>
  <si>
    <t>план</t>
  </si>
  <si>
    <t>факт</t>
  </si>
  <si>
    <t>Муниципальная программа "Развитие культуры и туризма в муниципальном образовании город Мегион на 2014-2020 годы"</t>
  </si>
  <si>
    <t>Всего</t>
  </si>
  <si>
    <t>местный бюджет</t>
  </si>
  <si>
    <t>окружной бюджет</t>
  </si>
  <si>
    <t>федеральный бюджет</t>
  </si>
  <si>
    <t>привлеченные средства</t>
  </si>
  <si>
    <t>1.1</t>
  </si>
  <si>
    <t>Подпрограмма "Обеспечение прав граждан на доступ к культурным ценностям и информации"</t>
  </si>
  <si>
    <t>Подпрограмма "Укрепление единого культурного пространства в городском округе"</t>
  </si>
  <si>
    <t>Подпрограмма "Реализация единой государственной политики в отрасли культура" муниципальной программы "Развитие культуры и туризма в городском округе город Мегион на 2014 -2020 годы"</t>
  </si>
  <si>
    <t xml:space="preserve">Приложение к письму </t>
  </si>
  <si>
    <t>1.2</t>
  </si>
  <si>
    <t>1.4</t>
  </si>
  <si>
    <t>2017 год</t>
  </si>
  <si>
    <t>Сетевой график о финансовом обеспечении  реализации муниципальной программы " "Развитие культуры и туризма в муниципальном образовании город Мегион" на 2017 год</t>
  </si>
  <si>
    <t xml:space="preserve">Исполняющий обязанности директора  департамента социальной  политики </t>
  </si>
  <si>
    <t>от "_____"_________2017 №_____-ЛЛ</t>
  </si>
  <si>
    <t>Денисова Любовь Александровна</t>
  </si>
  <si>
    <t>5-92-62</t>
  </si>
  <si>
    <t>Н.Т.Шванова</t>
  </si>
  <si>
    <t>Начальник отдела,главный бухгалтер</t>
  </si>
  <si>
    <t>Л.П.Лалаянц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</si>
</sst>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#,##0.0"/>
    <numFmt numFmtId="166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.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64" fontId="2" fillId="2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left" vertical="center"/>
    </xf>
    <xf numFmtId="165" fontId="2" fillId="4" borderId="6" xfId="0" applyNumberFormat="1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left" vertical="center"/>
    </xf>
    <xf numFmtId="165" fontId="2" fillId="0" borderId="6" xfId="0" applyNumberFormat="1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/>
    </xf>
    <xf numFmtId="165" fontId="2" fillId="0" borderId="0" xfId="0" applyNumberFormat="1" applyFont="1" applyFill="1" applyAlignment="1">
      <alignment horizontal="center" vertical="center"/>
    </xf>
    <xf numFmtId="165" fontId="2" fillId="5" borderId="6" xfId="0" applyNumberFormat="1" applyFont="1" applyFill="1" applyBorder="1" applyAlignment="1">
      <alignment horizontal="left" vertical="center" wrapText="1"/>
    </xf>
    <xf numFmtId="165" fontId="2" fillId="5" borderId="3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65" fontId="2" fillId="4" borderId="6" xfId="0" applyNumberFormat="1" applyFont="1" applyFill="1" applyBorder="1" applyAlignment="1">
      <alignment horizontal="left" vertical="center"/>
    </xf>
    <xf numFmtId="165" fontId="2" fillId="4" borderId="3" xfId="0" applyNumberFormat="1" applyFont="1" applyFill="1" applyBorder="1" applyAlignment="1">
      <alignment horizontal="left" vertical="center"/>
    </xf>
    <xf numFmtId="43" fontId="3" fillId="2" borderId="6" xfId="1" applyFont="1" applyFill="1" applyBorder="1" applyAlignment="1">
      <alignment horizontal="left" vertical="center" wrapText="1"/>
    </xf>
    <xf numFmtId="165" fontId="2" fillId="2" borderId="6" xfId="1" applyNumberFormat="1" applyFont="1" applyFill="1" applyBorder="1" applyAlignment="1">
      <alignment horizontal="left" vertical="center"/>
    </xf>
    <xf numFmtId="165" fontId="2" fillId="4" borderId="6" xfId="1" applyNumberFormat="1" applyFont="1" applyFill="1" applyBorder="1" applyAlignment="1">
      <alignment horizontal="left" vertical="center"/>
    </xf>
    <xf numFmtId="165" fontId="2" fillId="4" borderId="3" xfId="1" applyNumberFormat="1" applyFont="1" applyFill="1" applyBorder="1" applyAlignment="1">
      <alignment horizontal="left" vertical="center"/>
    </xf>
    <xf numFmtId="43" fontId="2" fillId="2" borderId="0" xfId="1" applyFont="1" applyFill="1" applyAlignment="1">
      <alignment horizontal="center" vertical="center"/>
    </xf>
    <xf numFmtId="165" fontId="2" fillId="2" borderId="5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2" fillId="0" borderId="0" xfId="0" applyNumberFormat="1" applyFont="1" applyFill="1" applyBorder="1"/>
    <xf numFmtId="0" fontId="2" fillId="0" borderId="0" xfId="0" applyFont="1" applyFill="1" applyBorder="1"/>
    <xf numFmtId="164" fontId="6" fillId="0" borderId="0" xfId="0" applyNumberFormat="1" applyFont="1" applyFill="1"/>
    <xf numFmtId="164" fontId="2" fillId="0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164" fontId="2" fillId="6" borderId="0" xfId="0" applyNumberFormat="1" applyFont="1" applyFill="1"/>
    <xf numFmtId="165" fontId="7" fillId="0" borderId="0" xfId="1" applyNumberFormat="1" applyFont="1" applyFill="1" applyAlignment="1"/>
    <xf numFmtId="165" fontId="8" fillId="0" borderId="6" xfId="0" applyNumberFormat="1" applyFont="1" applyBorder="1" applyAlignment="1">
      <alignment horizontal="left" vertical="center" wrapText="1"/>
    </xf>
    <xf numFmtId="165" fontId="8" fillId="0" borderId="6" xfId="0" applyNumberFormat="1" applyFont="1" applyFill="1" applyBorder="1" applyAlignment="1">
      <alignment horizontal="left" vertical="center"/>
    </xf>
    <xf numFmtId="165" fontId="8" fillId="2" borderId="6" xfId="0" applyNumberFormat="1" applyFont="1" applyFill="1" applyBorder="1" applyAlignment="1">
      <alignment horizontal="left" vertical="center"/>
    </xf>
    <xf numFmtId="165" fontId="8" fillId="0" borderId="6" xfId="0" applyNumberFormat="1" applyFont="1" applyBorder="1" applyAlignment="1">
      <alignment horizontal="left" vertical="center"/>
    </xf>
    <xf numFmtId="165" fontId="8" fillId="2" borderId="6" xfId="1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left" vertical="center" wrapText="1"/>
    </xf>
    <xf numFmtId="165" fontId="2" fillId="0" borderId="6" xfId="1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5" fontId="10" fillId="0" borderId="0" xfId="2" applyNumberFormat="1" applyFont="1" applyFill="1"/>
    <xf numFmtId="165" fontId="12" fillId="0" borderId="0" xfId="2" applyNumberFormat="1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65" fontId="12" fillId="0" borderId="0" xfId="2" applyNumberFormat="1" applyFont="1" applyFill="1" applyAlignment="1">
      <alignment horizontal="center"/>
    </xf>
    <xf numFmtId="164" fontId="2" fillId="7" borderId="6" xfId="0" applyNumberFormat="1" applyFont="1" applyFill="1" applyBorder="1" applyAlignment="1">
      <alignment horizontal="center" vertical="center" wrapText="1"/>
    </xf>
    <xf numFmtId="165" fontId="2" fillId="7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left" vertical="center"/>
    </xf>
    <xf numFmtId="4" fontId="2" fillId="3" borderId="6" xfId="0" applyNumberFormat="1" applyFont="1" applyFill="1" applyBorder="1" applyAlignment="1">
      <alignment horizontal="left" vertical="center"/>
    </xf>
    <xf numFmtId="4" fontId="2" fillId="3" borderId="6" xfId="1" applyNumberFormat="1" applyFont="1" applyFill="1" applyBorder="1" applyAlignment="1">
      <alignment horizontal="left" vertical="center"/>
    </xf>
    <xf numFmtId="4" fontId="2" fillId="0" borderId="6" xfId="1" applyNumberFormat="1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165" fontId="2" fillId="4" borderId="6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5" fontId="2" fillId="7" borderId="6" xfId="0" applyNumberFormat="1" applyFont="1" applyFill="1" applyBorder="1" applyAlignment="1">
      <alignment horizontal="center" vertical="center"/>
    </xf>
    <xf numFmtId="165" fontId="2" fillId="7" borderId="6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0"/>
  <sheetViews>
    <sheetView tabSelected="1" view="pageBreakPreview" zoomScale="85" zoomScaleNormal="100" zoomScaleSheetLayoutView="85" workbookViewId="0">
      <selection activeCell="BB8" sqref="BB8"/>
    </sheetView>
  </sheetViews>
  <sheetFormatPr defaultRowHeight="12.75" x14ac:dyDescent="0.2"/>
  <cols>
    <col min="1" max="1" width="9.28515625" style="1" customWidth="1"/>
    <col min="2" max="2" width="27.28515625" style="2" customWidth="1"/>
    <col min="3" max="3" width="9.28515625" style="3" customWidth="1"/>
    <col min="4" max="4" width="10.28515625" style="57" customWidth="1"/>
    <col min="5" max="5" width="11.5703125" style="5" customWidth="1"/>
    <col min="6" max="6" width="9.28515625" style="5" customWidth="1"/>
    <col min="7" max="7" width="9.28515625" style="57" customWidth="1"/>
    <col min="8" max="9" width="9.28515625" style="6" customWidth="1"/>
    <col min="10" max="10" width="9.28515625" style="57" customWidth="1"/>
    <col min="11" max="11" width="10.28515625" style="6" bestFit="1" customWidth="1"/>
    <col min="12" max="12" width="9.28515625" style="6" customWidth="1"/>
    <col min="13" max="13" width="9.28515625" style="57" customWidth="1"/>
    <col min="14" max="15" width="9.28515625" style="6" customWidth="1"/>
    <col min="16" max="16" width="9.28515625" style="57" customWidth="1"/>
    <col min="17" max="18" width="9.28515625" style="6" customWidth="1"/>
    <col min="19" max="19" width="9.28515625" style="57" customWidth="1"/>
    <col min="20" max="21" width="9.28515625" style="6" customWidth="1"/>
    <col min="22" max="22" width="9.28515625" style="57" customWidth="1"/>
    <col min="23" max="23" width="9.28515625" style="4" customWidth="1"/>
    <col min="24" max="24" width="9.28515625" style="6" customWidth="1"/>
    <col min="25" max="25" width="9.28515625" style="57" customWidth="1"/>
    <col min="26" max="27" width="9.28515625" style="4" customWidth="1"/>
    <col min="28" max="28" width="9.28515625" style="57" customWidth="1"/>
    <col min="29" max="30" width="9.28515625" style="6" customWidth="1"/>
    <col min="31" max="31" width="9.28515625" style="57" customWidth="1"/>
    <col min="32" max="33" width="9.28515625" style="6" customWidth="1"/>
    <col min="34" max="34" width="9.28515625" style="57" customWidth="1"/>
    <col min="35" max="41" width="9.28515625" style="6" customWidth="1"/>
    <col min="42" max="42" width="9.28515625" style="1" customWidth="1"/>
    <col min="43" max="61" width="9.140625" style="7"/>
    <col min="62" max="239" width="9.140625" style="1"/>
    <col min="240" max="240" width="9.28515625" style="1" customWidth="1"/>
    <col min="241" max="241" width="27.28515625" style="1" customWidth="1"/>
    <col min="242" max="281" width="9.28515625" style="1" customWidth="1"/>
    <col min="282" max="283" width="9.140625" style="1"/>
    <col min="284" max="284" width="15" style="1" customWidth="1"/>
    <col min="285" max="285" width="13.7109375" style="1" customWidth="1"/>
    <col min="286" max="286" width="16.140625" style="1" customWidth="1"/>
    <col min="287" max="287" width="9.140625" style="1"/>
    <col min="288" max="288" width="11.85546875" style="1" customWidth="1"/>
    <col min="289" max="495" width="9.140625" style="1"/>
    <col min="496" max="496" width="9.28515625" style="1" customWidth="1"/>
    <col min="497" max="497" width="27.28515625" style="1" customWidth="1"/>
    <col min="498" max="537" width="9.28515625" style="1" customWidth="1"/>
    <col min="538" max="539" width="9.140625" style="1"/>
    <col min="540" max="540" width="15" style="1" customWidth="1"/>
    <col min="541" max="541" width="13.7109375" style="1" customWidth="1"/>
    <col min="542" max="542" width="16.140625" style="1" customWidth="1"/>
    <col min="543" max="543" width="9.140625" style="1"/>
    <col min="544" max="544" width="11.85546875" style="1" customWidth="1"/>
    <col min="545" max="751" width="9.140625" style="1"/>
    <col min="752" max="752" width="9.28515625" style="1" customWidth="1"/>
    <col min="753" max="753" width="27.28515625" style="1" customWidth="1"/>
    <col min="754" max="793" width="9.28515625" style="1" customWidth="1"/>
    <col min="794" max="795" width="9.140625" style="1"/>
    <col min="796" max="796" width="15" style="1" customWidth="1"/>
    <col min="797" max="797" width="13.7109375" style="1" customWidth="1"/>
    <col min="798" max="798" width="16.140625" style="1" customWidth="1"/>
    <col min="799" max="799" width="9.140625" style="1"/>
    <col min="800" max="800" width="11.85546875" style="1" customWidth="1"/>
    <col min="801" max="1007" width="9.140625" style="1"/>
    <col min="1008" max="1008" width="9.28515625" style="1" customWidth="1"/>
    <col min="1009" max="1009" width="27.28515625" style="1" customWidth="1"/>
    <col min="1010" max="1049" width="9.28515625" style="1" customWidth="1"/>
    <col min="1050" max="1051" width="9.140625" style="1"/>
    <col min="1052" max="1052" width="15" style="1" customWidth="1"/>
    <col min="1053" max="1053" width="13.7109375" style="1" customWidth="1"/>
    <col min="1054" max="1054" width="16.140625" style="1" customWidth="1"/>
    <col min="1055" max="1055" width="9.140625" style="1"/>
    <col min="1056" max="1056" width="11.85546875" style="1" customWidth="1"/>
    <col min="1057" max="1263" width="9.140625" style="1"/>
    <col min="1264" max="1264" width="9.28515625" style="1" customWidth="1"/>
    <col min="1265" max="1265" width="27.28515625" style="1" customWidth="1"/>
    <col min="1266" max="1305" width="9.28515625" style="1" customWidth="1"/>
    <col min="1306" max="1307" width="9.140625" style="1"/>
    <col min="1308" max="1308" width="15" style="1" customWidth="1"/>
    <col min="1309" max="1309" width="13.7109375" style="1" customWidth="1"/>
    <col min="1310" max="1310" width="16.140625" style="1" customWidth="1"/>
    <col min="1311" max="1311" width="9.140625" style="1"/>
    <col min="1312" max="1312" width="11.85546875" style="1" customWidth="1"/>
    <col min="1313" max="1519" width="9.140625" style="1"/>
    <col min="1520" max="1520" width="9.28515625" style="1" customWidth="1"/>
    <col min="1521" max="1521" width="27.28515625" style="1" customWidth="1"/>
    <col min="1522" max="1561" width="9.28515625" style="1" customWidth="1"/>
    <col min="1562" max="1563" width="9.140625" style="1"/>
    <col min="1564" max="1564" width="15" style="1" customWidth="1"/>
    <col min="1565" max="1565" width="13.7109375" style="1" customWidth="1"/>
    <col min="1566" max="1566" width="16.140625" style="1" customWidth="1"/>
    <col min="1567" max="1567" width="9.140625" style="1"/>
    <col min="1568" max="1568" width="11.85546875" style="1" customWidth="1"/>
    <col min="1569" max="1775" width="9.140625" style="1"/>
    <col min="1776" max="1776" width="9.28515625" style="1" customWidth="1"/>
    <col min="1777" max="1777" width="27.28515625" style="1" customWidth="1"/>
    <col min="1778" max="1817" width="9.28515625" style="1" customWidth="1"/>
    <col min="1818" max="1819" width="9.140625" style="1"/>
    <col min="1820" max="1820" width="15" style="1" customWidth="1"/>
    <col min="1821" max="1821" width="13.7109375" style="1" customWidth="1"/>
    <col min="1822" max="1822" width="16.140625" style="1" customWidth="1"/>
    <col min="1823" max="1823" width="9.140625" style="1"/>
    <col min="1824" max="1824" width="11.85546875" style="1" customWidth="1"/>
    <col min="1825" max="2031" width="9.140625" style="1"/>
    <col min="2032" max="2032" width="9.28515625" style="1" customWidth="1"/>
    <col min="2033" max="2033" width="27.28515625" style="1" customWidth="1"/>
    <col min="2034" max="2073" width="9.28515625" style="1" customWidth="1"/>
    <col min="2074" max="2075" width="9.140625" style="1"/>
    <col min="2076" max="2076" width="15" style="1" customWidth="1"/>
    <col min="2077" max="2077" width="13.7109375" style="1" customWidth="1"/>
    <col min="2078" max="2078" width="16.140625" style="1" customWidth="1"/>
    <col min="2079" max="2079" width="9.140625" style="1"/>
    <col min="2080" max="2080" width="11.85546875" style="1" customWidth="1"/>
    <col min="2081" max="2287" width="9.140625" style="1"/>
    <col min="2288" max="2288" width="9.28515625" style="1" customWidth="1"/>
    <col min="2289" max="2289" width="27.28515625" style="1" customWidth="1"/>
    <col min="2290" max="2329" width="9.28515625" style="1" customWidth="1"/>
    <col min="2330" max="2331" width="9.140625" style="1"/>
    <col min="2332" max="2332" width="15" style="1" customWidth="1"/>
    <col min="2333" max="2333" width="13.7109375" style="1" customWidth="1"/>
    <col min="2334" max="2334" width="16.140625" style="1" customWidth="1"/>
    <col min="2335" max="2335" width="9.140625" style="1"/>
    <col min="2336" max="2336" width="11.85546875" style="1" customWidth="1"/>
    <col min="2337" max="2543" width="9.140625" style="1"/>
    <col min="2544" max="2544" width="9.28515625" style="1" customWidth="1"/>
    <col min="2545" max="2545" width="27.28515625" style="1" customWidth="1"/>
    <col min="2546" max="2585" width="9.28515625" style="1" customWidth="1"/>
    <col min="2586" max="2587" width="9.140625" style="1"/>
    <col min="2588" max="2588" width="15" style="1" customWidth="1"/>
    <col min="2589" max="2589" width="13.7109375" style="1" customWidth="1"/>
    <col min="2590" max="2590" width="16.140625" style="1" customWidth="1"/>
    <col min="2591" max="2591" width="9.140625" style="1"/>
    <col min="2592" max="2592" width="11.85546875" style="1" customWidth="1"/>
    <col min="2593" max="2799" width="9.140625" style="1"/>
    <col min="2800" max="2800" width="9.28515625" style="1" customWidth="1"/>
    <col min="2801" max="2801" width="27.28515625" style="1" customWidth="1"/>
    <col min="2802" max="2841" width="9.28515625" style="1" customWidth="1"/>
    <col min="2842" max="2843" width="9.140625" style="1"/>
    <col min="2844" max="2844" width="15" style="1" customWidth="1"/>
    <col min="2845" max="2845" width="13.7109375" style="1" customWidth="1"/>
    <col min="2846" max="2846" width="16.140625" style="1" customWidth="1"/>
    <col min="2847" max="2847" width="9.140625" style="1"/>
    <col min="2848" max="2848" width="11.85546875" style="1" customWidth="1"/>
    <col min="2849" max="3055" width="9.140625" style="1"/>
    <col min="3056" max="3056" width="9.28515625" style="1" customWidth="1"/>
    <col min="3057" max="3057" width="27.28515625" style="1" customWidth="1"/>
    <col min="3058" max="3097" width="9.28515625" style="1" customWidth="1"/>
    <col min="3098" max="3099" width="9.140625" style="1"/>
    <col min="3100" max="3100" width="15" style="1" customWidth="1"/>
    <col min="3101" max="3101" width="13.7109375" style="1" customWidth="1"/>
    <col min="3102" max="3102" width="16.140625" style="1" customWidth="1"/>
    <col min="3103" max="3103" width="9.140625" style="1"/>
    <col min="3104" max="3104" width="11.85546875" style="1" customWidth="1"/>
    <col min="3105" max="3311" width="9.140625" style="1"/>
    <col min="3312" max="3312" width="9.28515625" style="1" customWidth="1"/>
    <col min="3313" max="3313" width="27.28515625" style="1" customWidth="1"/>
    <col min="3314" max="3353" width="9.28515625" style="1" customWidth="1"/>
    <col min="3354" max="3355" width="9.140625" style="1"/>
    <col min="3356" max="3356" width="15" style="1" customWidth="1"/>
    <col min="3357" max="3357" width="13.7109375" style="1" customWidth="1"/>
    <col min="3358" max="3358" width="16.140625" style="1" customWidth="1"/>
    <col min="3359" max="3359" width="9.140625" style="1"/>
    <col min="3360" max="3360" width="11.85546875" style="1" customWidth="1"/>
    <col min="3361" max="3567" width="9.140625" style="1"/>
    <col min="3568" max="3568" width="9.28515625" style="1" customWidth="1"/>
    <col min="3569" max="3569" width="27.28515625" style="1" customWidth="1"/>
    <col min="3570" max="3609" width="9.28515625" style="1" customWidth="1"/>
    <col min="3610" max="3611" width="9.140625" style="1"/>
    <col min="3612" max="3612" width="15" style="1" customWidth="1"/>
    <col min="3613" max="3613" width="13.7109375" style="1" customWidth="1"/>
    <col min="3614" max="3614" width="16.140625" style="1" customWidth="1"/>
    <col min="3615" max="3615" width="9.140625" style="1"/>
    <col min="3616" max="3616" width="11.85546875" style="1" customWidth="1"/>
    <col min="3617" max="3823" width="9.140625" style="1"/>
    <col min="3824" max="3824" width="9.28515625" style="1" customWidth="1"/>
    <col min="3825" max="3825" width="27.28515625" style="1" customWidth="1"/>
    <col min="3826" max="3865" width="9.28515625" style="1" customWidth="1"/>
    <col min="3866" max="3867" width="9.140625" style="1"/>
    <col min="3868" max="3868" width="15" style="1" customWidth="1"/>
    <col min="3869" max="3869" width="13.7109375" style="1" customWidth="1"/>
    <col min="3870" max="3870" width="16.140625" style="1" customWidth="1"/>
    <col min="3871" max="3871" width="9.140625" style="1"/>
    <col min="3872" max="3872" width="11.85546875" style="1" customWidth="1"/>
    <col min="3873" max="4079" width="9.140625" style="1"/>
    <col min="4080" max="4080" width="9.28515625" style="1" customWidth="1"/>
    <col min="4081" max="4081" width="27.28515625" style="1" customWidth="1"/>
    <col min="4082" max="4121" width="9.28515625" style="1" customWidth="1"/>
    <col min="4122" max="4123" width="9.140625" style="1"/>
    <col min="4124" max="4124" width="15" style="1" customWidth="1"/>
    <col min="4125" max="4125" width="13.7109375" style="1" customWidth="1"/>
    <col min="4126" max="4126" width="16.140625" style="1" customWidth="1"/>
    <col min="4127" max="4127" width="9.140625" style="1"/>
    <col min="4128" max="4128" width="11.85546875" style="1" customWidth="1"/>
    <col min="4129" max="4335" width="9.140625" style="1"/>
    <col min="4336" max="4336" width="9.28515625" style="1" customWidth="1"/>
    <col min="4337" max="4337" width="27.28515625" style="1" customWidth="1"/>
    <col min="4338" max="4377" width="9.28515625" style="1" customWidth="1"/>
    <col min="4378" max="4379" width="9.140625" style="1"/>
    <col min="4380" max="4380" width="15" style="1" customWidth="1"/>
    <col min="4381" max="4381" width="13.7109375" style="1" customWidth="1"/>
    <col min="4382" max="4382" width="16.140625" style="1" customWidth="1"/>
    <col min="4383" max="4383" width="9.140625" style="1"/>
    <col min="4384" max="4384" width="11.85546875" style="1" customWidth="1"/>
    <col min="4385" max="4591" width="9.140625" style="1"/>
    <col min="4592" max="4592" width="9.28515625" style="1" customWidth="1"/>
    <col min="4593" max="4593" width="27.28515625" style="1" customWidth="1"/>
    <col min="4594" max="4633" width="9.28515625" style="1" customWidth="1"/>
    <col min="4634" max="4635" width="9.140625" style="1"/>
    <col min="4636" max="4636" width="15" style="1" customWidth="1"/>
    <col min="4637" max="4637" width="13.7109375" style="1" customWidth="1"/>
    <col min="4638" max="4638" width="16.140625" style="1" customWidth="1"/>
    <col min="4639" max="4639" width="9.140625" style="1"/>
    <col min="4640" max="4640" width="11.85546875" style="1" customWidth="1"/>
    <col min="4641" max="4847" width="9.140625" style="1"/>
    <col min="4848" max="4848" width="9.28515625" style="1" customWidth="1"/>
    <col min="4849" max="4849" width="27.28515625" style="1" customWidth="1"/>
    <col min="4850" max="4889" width="9.28515625" style="1" customWidth="1"/>
    <col min="4890" max="4891" width="9.140625" style="1"/>
    <col min="4892" max="4892" width="15" style="1" customWidth="1"/>
    <col min="4893" max="4893" width="13.7109375" style="1" customWidth="1"/>
    <col min="4894" max="4894" width="16.140625" style="1" customWidth="1"/>
    <col min="4895" max="4895" width="9.140625" style="1"/>
    <col min="4896" max="4896" width="11.85546875" style="1" customWidth="1"/>
    <col min="4897" max="5103" width="9.140625" style="1"/>
    <col min="5104" max="5104" width="9.28515625" style="1" customWidth="1"/>
    <col min="5105" max="5105" width="27.28515625" style="1" customWidth="1"/>
    <col min="5106" max="5145" width="9.28515625" style="1" customWidth="1"/>
    <col min="5146" max="5147" width="9.140625" style="1"/>
    <col min="5148" max="5148" width="15" style="1" customWidth="1"/>
    <col min="5149" max="5149" width="13.7109375" style="1" customWidth="1"/>
    <col min="5150" max="5150" width="16.140625" style="1" customWidth="1"/>
    <col min="5151" max="5151" width="9.140625" style="1"/>
    <col min="5152" max="5152" width="11.85546875" style="1" customWidth="1"/>
    <col min="5153" max="5359" width="9.140625" style="1"/>
    <col min="5360" max="5360" width="9.28515625" style="1" customWidth="1"/>
    <col min="5361" max="5361" width="27.28515625" style="1" customWidth="1"/>
    <col min="5362" max="5401" width="9.28515625" style="1" customWidth="1"/>
    <col min="5402" max="5403" width="9.140625" style="1"/>
    <col min="5404" max="5404" width="15" style="1" customWidth="1"/>
    <col min="5405" max="5405" width="13.7109375" style="1" customWidth="1"/>
    <col min="5406" max="5406" width="16.140625" style="1" customWidth="1"/>
    <col min="5407" max="5407" width="9.140625" style="1"/>
    <col min="5408" max="5408" width="11.85546875" style="1" customWidth="1"/>
    <col min="5409" max="5615" width="9.140625" style="1"/>
    <col min="5616" max="5616" width="9.28515625" style="1" customWidth="1"/>
    <col min="5617" max="5617" width="27.28515625" style="1" customWidth="1"/>
    <col min="5618" max="5657" width="9.28515625" style="1" customWidth="1"/>
    <col min="5658" max="5659" width="9.140625" style="1"/>
    <col min="5660" max="5660" width="15" style="1" customWidth="1"/>
    <col min="5661" max="5661" width="13.7109375" style="1" customWidth="1"/>
    <col min="5662" max="5662" width="16.140625" style="1" customWidth="1"/>
    <col min="5663" max="5663" width="9.140625" style="1"/>
    <col min="5664" max="5664" width="11.85546875" style="1" customWidth="1"/>
    <col min="5665" max="5871" width="9.140625" style="1"/>
    <col min="5872" max="5872" width="9.28515625" style="1" customWidth="1"/>
    <col min="5873" max="5873" width="27.28515625" style="1" customWidth="1"/>
    <col min="5874" max="5913" width="9.28515625" style="1" customWidth="1"/>
    <col min="5914" max="5915" width="9.140625" style="1"/>
    <col min="5916" max="5916" width="15" style="1" customWidth="1"/>
    <col min="5917" max="5917" width="13.7109375" style="1" customWidth="1"/>
    <col min="5918" max="5918" width="16.140625" style="1" customWidth="1"/>
    <col min="5919" max="5919" width="9.140625" style="1"/>
    <col min="5920" max="5920" width="11.85546875" style="1" customWidth="1"/>
    <col min="5921" max="6127" width="9.140625" style="1"/>
    <col min="6128" max="6128" width="9.28515625" style="1" customWidth="1"/>
    <col min="6129" max="6129" width="27.28515625" style="1" customWidth="1"/>
    <col min="6130" max="6169" width="9.28515625" style="1" customWidth="1"/>
    <col min="6170" max="6171" width="9.140625" style="1"/>
    <col min="6172" max="6172" width="15" style="1" customWidth="1"/>
    <col min="6173" max="6173" width="13.7109375" style="1" customWidth="1"/>
    <col min="6174" max="6174" width="16.140625" style="1" customWidth="1"/>
    <col min="6175" max="6175" width="9.140625" style="1"/>
    <col min="6176" max="6176" width="11.85546875" style="1" customWidth="1"/>
    <col min="6177" max="6383" width="9.140625" style="1"/>
    <col min="6384" max="6384" width="9.28515625" style="1" customWidth="1"/>
    <col min="6385" max="6385" width="27.28515625" style="1" customWidth="1"/>
    <col min="6386" max="6425" width="9.28515625" style="1" customWidth="1"/>
    <col min="6426" max="6427" width="9.140625" style="1"/>
    <col min="6428" max="6428" width="15" style="1" customWidth="1"/>
    <col min="6429" max="6429" width="13.7109375" style="1" customWidth="1"/>
    <col min="6430" max="6430" width="16.140625" style="1" customWidth="1"/>
    <col min="6431" max="6431" width="9.140625" style="1"/>
    <col min="6432" max="6432" width="11.85546875" style="1" customWidth="1"/>
    <col min="6433" max="6639" width="9.140625" style="1"/>
    <col min="6640" max="6640" width="9.28515625" style="1" customWidth="1"/>
    <col min="6641" max="6641" width="27.28515625" style="1" customWidth="1"/>
    <col min="6642" max="6681" width="9.28515625" style="1" customWidth="1"/>
    <col min="6682" max="6683" width="9.140625" style="1"/>
    <col min="6684" max="6684" width="15" style="1" customWidth="1"/>
    <col min="6685" max="6685" width="13.7109375" style="1" customWidth="1"/>
    <col min="6686" max="6686" width="16.140625" style="1" customWidth="1"/>
    <col min="6687" max="6687" width="9.140625" style="1"/>
    <col min="6688" max="6688" width="11.85546875" style="1" customWidth="1"/>
    <col min="6689" max="6895" width="9.140625" style="1"/>
    <col min="6896" max="6896" width="9.28515625" style="1" customWidth="1"/>
    <col min="6897" max="6897" width="27.28515625" style="1" customWidth="1"/>
    <col min="6898" max="6937" width="9.28515625" style="1" customWidth="1"/>
    <col min="6938" max="6939" width="9.140625" style="1"/>
    <col min="6940" max="6940" width="15" style="1" customWidth="1"/>
    <col min="6941" max="6941" width="13.7109375" style="1" customWidth="1"/>
    <col min="6942" max="6942" width="16.140625" style="1" customWidth="1"/>
    <col min="6943" max="6943" width="9.140625" style="1"/>
    <col min="6944" max="6944" width="11.85546875" style="1" customWidth="1"/>
    <col min="6945" max="7151" width="9.140625" style="1"/>
    <col min="7152" max="7152" width="9.28515625" style="1" customWidth="1"/>
    <col min="7153" max="7153" width="27.28515625" style="1" customWidth="1"/>
    <col min="7154" max="7193" width="9.28515625" style="1" customWidth="1"/>
    <col min="7194" max="7195" width="9.140625" style="1"/>
    <col min="7196" max="7196" width="15" style="1" customWidth="1"/>
    <col min="7197" max="7197" width="13.7109375" style="1" customWidth="1"/>
    <col min="7198" max="7198" width="16.140625" style="1" customWidth="1"/>
    <col min="7199" max="7199" width="9.140625" style="1"/>
    <col min="7200" max="7200" width="11.85546875" style="1" customWidth="1"/>
    <col min="7201" max="7407" width="9.140625" style="1"/>
    <col min="7408" max="7408" width="9.28515625" style="1" customWidth="1"/>
    <col min="7409" max="7409" width="27.28515625" style="1" customWidth="1"/>
    <col min="7410" max="7449" width="9.28515625" style="1" customWidth="1"/>
    <col min="7450" max="7451" width="9.140625" style="1"/>
    <col min="7452" max="7452" width="15" style="1" customWidth="1"/>
    <col min="7453" max="7453" width="13.7109375" style="1" customWidth="1"/>
    <col min="7454" max="7454" width="16.140625" style="1" customWidth="1"/>
    <col min="7455" max="7455" width="9.140625" style="1"/>
    <col min="7456" max="7456" width="11.85546875" style="1" customWidth="1"/>
    <col min="7457" max="7663" width="9.140625" style="1"/>
    <col min="7664" max="7664" width="9.28515625" style="1" customWidth="1"/>
    <col min="7665" max="7665" width="27.28515625" style="1" customWidth="1"/>
    <col min="7666" max="7705" width="9.28515625" style="1" customWidth="1"/>
    <col min="7706" max="7707" width="9.140625" style="1"/>
    <col min="7708" max="7708" width="15" style="1" customWidth="1"/>
    <col min="7709" max="7709" width="13.7109375" style="1" customWidth="1"/>
    <col min="7710" max="7710" width="16.140625" style="1" customWidth="1"/>
    <col min="7711" max="7711" width="9.140625" style="1"/>
    <col min="7712" max="7712" width="11.85546875" style="1" customWidth="1"/>
    <col min="7713" max="7919" width="9.140625" style="1"/>
    <col min="7920" max="7920" width="9.28515625" style="1" customWidth="1"/>
    <col min="7921" max="7921" width="27.28515625" style="1" customWidth="1"/>
    <col min="7922" max="7961" width="9.28515625" style="1" customWidth="1"/>
    <col min="7962" max="7963" width="9.140625" style="1"/>
    <col min="7964" max="7964" width="15" style="1" customWidth="1"/>
    <col min="7965" max="7965" width="13.7109375" style="1" customWidth="1"/>
    <col min="7966" max="7966" width="16.140625" style="1" customWidth="1"/>
    <col min="7967" max="7967" width="9.140625" style="1"/>
    <col min="7968" max="7968" width="11.85546875" style="1" customWidth="1"/>
    <col min="7969" max="8175" width="9.140625" style="1"/>
    <col min="8176" max="8176" width="9.28515625" style="1" customWidth="1"/>
    <col min="8177" max="8177" width="27.28515625" style="1" customWidth="1"/>
    <col min="8178" max="8217" width="9.28515625" style="1" customWidth="1"/>
    <col min="8218" max="8219" width="9.140625" style="1"/>
    <col min="8220" max="8220" width="15" style="1" customWidth="1"/>
    <col min="8221" max="8221" width="13.7109375" style="1" customWidth="1"/>
    <col min="8222" max="8222" width="16.140625" style="1" customWidth="1"/>
    <col min="8223" max="8223" width="9.140625" style="1"/>
    <col min="8224" max="8224" width="11.85546875" style="1" customWidth="1"/>
    <col min="8225" max="8431" width="9.140625" style="1"/>
    <col min="8432" max="8432" width="9.28515625" style="1" customWidth="1"/>
    <col min="8433" max="8433" width="27.28515625" style="1" customWidth="1"/>
    <col min="8434" max="8473" width="9.28515625" style="1" customWidth="1"/>
    <col min="8474" max="8475" width="9.140625" style="1"/>
    <col min="8476" max="8476" width="15" style="1" customWidth="1"/>
    <col min="8477" max="8477" width="13.7109375" style="1" customWidth="1"/>
    <col min="8478" max="8478" width="16.140625" style="1" customWidth="1"/>
    <col min="8479" max="8479" width="9.140625" style="1"/>
    <col min="8480" max="8480" width="11.85546875" style="1" customWidth="1"/>
    <col min="8481" max="8687" width="9.140625" style="1"/>
    <col min="8688" max="8688" width="9.28515625" style="1" customWidth="1"/>
    <col min="8689" max="8689" width="27.28515625" style="1" customWidth="1"/>
    <col min="8690" max="8729" width="9.28515625" style="1" customWidth="1"/>
    <col min="8730" max="8731" width="9.140625" style="1"/>
    <col min="8732" max="8732" width="15" style="1" customWidth="1"/>
    <col min="8733" max="8733" width="13.7109375" style="1" customWidth="1"/>
    <col min="8734" max="8734" width="16.140625" style="1" customWidth="1"/>
    <col min="8735" max="8735" width="9.140625" style="1"/>
    <col min="8736" max="8736" width="11.85546875" style="1" customWidth="1"/>
    <col min="8737" max="8943" width="9.140625" style="1"/>
    <col min="8944" max="8944" width="9.28515625" style="1" customWidth="1"/>
    <col min="8945" max="8945" width="27.28515625" style="1" customWidth="1"/>
    <col min="8946" max="8985" width="9.28515625" style="1" customWidth="1"/>
    <col min="8986" max="8987" width="9.140625" style="1"/>
    <col min="8988" max="8988" width="15" style="1" customWidth="1"/>
    <col min="8989" max="8989" width="13.7109375" style="1" customWidth="1"/>
    <col min="8990" max="8990" width="16.140625" style="1" customWidth="1"/>
    <col min="8991" max="8991" width="9.140625" style="1"/>
    <col min="8992" max="8992" width="11.85546875" style="1" customWidth="1"/>
    <col min="8993" max="9199" width="9.140625" style="1"/>
    <col min="9200" max="9200" width="9.28515625" style="1" customWidth="1"/>
    <col min="9201" max="9201" width="27.28515625" style="1" customWidth="1"/>
    <col min="9202" max="9241" width="9.28515625" style="1" customWidth="1"/>
    <col min="9242" max="9243" width="9.140625" style="1"/>
    <col min="9244" max="9244" width="15" style="1" customWidth="1"/>
    <col min="9245" max="9245" width="13.7109375" style="1" customWidth="1"/>
    <col min="9246" max="9246" width="16.140625" style="1" customWidth="1"/>
    <col min="9247" max="9247" width="9.140625" style="1"/>
    <col min="9248" max="9248" width="11.85546875" style="1" customWidth="1"/>
    <col min="9249" max="9455" width="9.140625" style="1"/>
    <col min="9456" max="9456" width="9.28515625" style="1" customWidth="1"/>
    <col min="9457" max="9457" width="27.28515625" style="1" customWidth="1"/>
    <col min="9458" max="9497" width="9.28515625" style="1" customWidth="1"/>
    <col min="9498" max="9499" width="9.140625" style="1"/>
    <col min="9500" max="9500" width="15" style="1" customWidth="1"/>
    <col min="9501" max="9501" width="13.7109375" style="1" customWidth="1"/>
    <col min="9502" max="9502" width="16.140625" style="1" customWidth="1"/>
    <col min="9503" max="9503" width="9.140625" style="1"/>
    <col min="9504" max="9504" width="11.85546875" style="1" customWidth="1"/>
    <col min="9505" max="9711" width="9.140625" style="1"/>
    <col min="9712" max="9712" width="9.28515625" style="1" customWidth="1"/>
    <col min="9713" max="9713" width="27.28515625" style="1" customWidth="1"/>
    <col min="9714" max="9753" width="9.28515625" style="1" customWidth="1"/>
    <col min="9754" max="9755" width="9.140625" style="1"/>
    <col min="9756" max="9756" width="15" style="1" customWidth="1"/>
    <col min="9757" max="9757" width="13.7109375" style="1" customWidth="1"/>
    <col min="9758" max="9758" width="16.140625" style="1" customWidth="1"/>
    <col min="9759" max="9759" width="9.140625" style="1"/>
    <col min="9760" max="9760" width="11.85546875" style="1" customWidth="1"/>
    <col min="9761" max="9967" width="9.140625" style="1"/>
    <col min="9968" max="9968" width="9.28515625" style="1" customWidth="1"/>
    <col min="9969" max="9969" width="27.28515625" style="1" customWidth="1"/>
    <col min="9970" max="10009" width="9.28515625" style="1" customWidth="1"/>
    <col min="10010" max="10011" width="9.140625" style="1"/>
    <col min="10012" max="10012" width="15" style="1" customWidth="1"/>
    <col min="10013" max="10013" width="13.7109375" style="1" customWidth="1"/>
    <col min="10014" max="10014" width="16.140625" style="1" customWidth="1"/>
    <col min="10015" max="10015" width="9.140625" style="1"/>
    <col min="10016" max="10016" width="11.85546875" style="1" customWidth="1"/>
    <col min="10017" max="10223" width="9.140625" style="1"/>
    <col min="10224" max="10224" width="9.28515625" style="1" customWidth="1"/>
    <col min="10225" max="10225" width="27.28515625" style="1" customWidth="1"/>
    <col min="10226" max="10265" width="9.28515625" style="1" customWidth="1"/>
    <col min="10266" max="10267" width="9.140625" style="1"/>
    <col min="10268" max="10268" width="15" style="1" customWidth="1"/>
    <col min="10269" max="10269" width="13.7109375" style="1" customWidth="1"/>
    <col min="10270" max="10270" width="16.140625" style="1" customWidth="1"/>
    <col min="10271" max="10271" width="9.140625" style="1"/>
    <col min="10272" max="10272" width="11.85546875" style="1" customWidth="1"/>
    <col min="10273" max="10479" width="9.140625" style="1"/>
    <col min="10480" max="10480" width="9.28515625" style="1" customWidth="1"/>
    <col min="10481" max="10481" width="27.28515625" style="1" customWidth="1"/>
    <col min="10482" max="10521" width="9.28515625" style="1" customWidth="1"/>
    <col min="10522" max="10523" width="9.140625" style="1"/>
    <col min="10524" max="10524" width="15" style="1" customWidth="1"/>
    <col min="10525" max="10525" width="13.7109375" style="1" customWidth="1"/>
    <col min="10526" max="10526" width="16.140625" style="1" customWidth="1"/>
    <col min="10527" max="10527" width="9.140625" style="1"/>
    <col min="10528" max="10528" width="11.85546875" style="1" customWidth="1"/>
    <col min="10529" max="10735" width="9.140625" style="1"/>
    <col min="10736" max="10736" width="9.28515625" style="1" customWidth="1"/>
    <col min="10737" max="10737" width="27.28515625" style="1" customWidth="1"/>
    <col min="10738" max="10777" width="9.28515625" style="1" customWidth="1"/>
    <col min="10778" max="10779" width="9.140625" style="1"/>
    <col min="10780" max="10780" width="15" style="1" customWidth="1"/>
    <col min="10781" max="10781" width="13.7109375" style="1" customWidth="1"/>
    <col min="10782" max="10782" width="16.140625" style="1" customWidth="1"/>
    <col min="10783" max="10783" width="9.140625" style="1"/>
    <col min="10784" max="10784" width="11.85546875" style="1" customWidth="1"/>
    <col min="10785" max="10991" width="9.140625" style="1"/>
    <col min="10992" max="10992" width="9.28515625" style="1" customWidth="1"/>
    <col min="10993" max="10993" width="27.28515625" style="1" customWidth="1"/>
    <col min="10994" max="11033" width="9.28515625" style="1" customWidth="1"/>
    <col min="11034" max="11035" width="9.140625" style="1"/>
    <col min="11036" max="11036" width="15" style="1" customWidth="1"/>
    <col min="11037" max="11037" width="13.7109375" style="1" customWidth="1"/>
    <col min="11038" max="11038" width="16.140625" style="1" customWidth="1"/>
    <col min="11039" max="11039" width="9.140625" style="1"/>
    <col min="11040" max="11040" width="11.85546875" style="1" customWidth="1"/>
    <col min="11041" max="11247" width="9.140625" style="1"/>
    <col min="11248" max="11248" width="9.28515625" style="1" customWidth="1"/>
    <col min="11249" max="11249" width="27.28515625" style="1" customWidth="1"/>
    <col min="11250" max="11289" width="9.28515625" style="1" customWidth="1"/>
    <col min="11290" max="11291" width="9.140625" style="1"/>
    <col min="11292" max="11292" width="15" style="1" customWidth="1"/>
    <col min="11293" max="11293" width="13.7109375" style="1" customWidth="1"/>
    <col min="11294" max="11294" width="16.140625" style="1" customWidth="1"/>
    <col min="11295" max="11295" width="9.140625" style="1"/>
    <col min="11296" max="11296" width="11.85546875" style="1" customWidth="1"/>
    <col min="11297" max="11503" width="9.140625" style="1"/>
    <col min="11504" max="11504" width="9.28515625" style="1" customWidth="1"/>
    <col min="11505" max="11505" width="27.28515625" style="1" customWidth="1"/>
    <col min="11506" max="11545" width="9.28515625" style="1" customWidth="1"/>
    <col min="11546" max="11547" width="9.140625" style="1"/>
    <col min="11548" max="11548" width="15" style="1" customWidth="1"/>
    <col min="11549" max="11549" width="13.7109375" style="1" customWidth="1"/>
    <col min="11550" max="11550" width="16.140625" style="1" customWidth="1"/>
    <col min="11551" max="11551" width="9.140625" style="1"/>
    <col min="11552" max="11552" width="11.85546875" style="1" customWidth="1"/>
    <col min="11553" max="11759" width="9.140625" style="1"/>
    <col min="11760" max="11760" width="9.28515625" style="1" customWidth="1"/>
    <col min="11761" max="11761" width="27.28515625" style="1" customWidth="1"/>
    <col min="11762" max="11801" width="9.28515625" style="1" customWidth="1"/>
    <col min="11802" max="11803" width="9.140625" style="1"/>
    <col min="11804" max="11804" width="15" style="1" customWidth="1"/>
    <col min="11805" max="11805" width="13.7109375" style="1" customWidth="1"/>
    <col min="11806" max="11806" width="16.140625" style="1" customWidth="1"/>
    <col min="11807" max="11807" width="9.140625" style="1"/>
    <col min="11808" max="11808" width="11.85546875" style="1" customWidth="1"/>
    <col min="11809" max="12015" width="9.140625" style="1"/>
    <col min="12016" max="12016" width="9.28515625" style="1" customWidth="1"/>
    <col min="12017" max="12017" width="27.28515625" style="1" customWidth="1"/>
    <col min="12018" max="12057" width="9.28515625" style="1" customWidth="1"/>
    <col min="12058" max="12059" width="9.140625" style="1"/>
    <col min="12060" max="12060" width="15" style="1" customWidth="1"/>
    <col min="12061" max="12061" width="13.7109375" style="1" customWidth="1"/>
    <col min="12062" max="12062" width="16.140625" style="1" customWidth="1"/>
    <col min="12063" max="12063" width="9.140625" style="1"/>
    <col min="12064" max="12064" width="11.85546875" style="1" customWidth="1"/>
    <col min="12065" max="12271" width="9.140625" style="1"/>
    <col min="12272" max="12272" width="9.28515625" style="1" customWidth="1"/>
    <col min="12273" max="12273" width="27.28515625" style="1" customWidth="1"/>
    <col min="12274" max="12313" width="9.28515625" style="1" customWidth="1"/>
    <col min="12314" max="12315" width="9.140625" style="1"/>
    <col min="12316" max="12316" width="15" style="1" customWidth="1"/>
    <col min="12317" max="12317" width="13.7109375" style="1" customWidth="1"/>
    <col min="12318" max="12318" width="16.140625" style="1" customWidth="1"/>
    <col min="12319" max="12319" width="9.140625" style="1"/>
    <col min="12320" max="12320" width="11.85546875" style="1" customWidth="1"/>
    <col min="12321" max="12527" width="9.140625" style="1"/>
    <col min="12528" max="12528" width="9.28515625" style="1" customWidth="1"/>
    <col min="12529" max="12529" width="27.28515625" style="1" customWidth="1"/>
    <col min="12530" max="12569" width="9.28515625" style="1" customWidth="1"/>
    <col min="12570" max="12571" width="9.140625" style="1"/>
    <col min="12572" max="12572" width="15" style="1" customWidth="1"/>
    <col min="12573" max="12573" width="13.7109375" style="1" customWidth="1"/>
    <col min="12574" max="12574" width="16.140625" style="1" customWidth="1"/>
    <col min="12575" max="12575" width="9.140625" style="1"/>
    <col min="12576" max="12576" width="11.85546875" style="1" customWidth="1"/>
    <col min="12577" max="12783" width="9.140625" style="1"/>
    <col min="12784" max="12784" width="9.28515625" style="1" customWidth="1"/>
    <col min="12785" max="12785" width="27.28515625" style="1" customWidth="1"/>
    <col min="12786" max="12825" width="9.28515625" style="1" customWidth="1"/>
    <col min="12826" max="12827" width="9.140625" style="1"/>
    <col min="12828" max="12828" width="15" style="1" customWidth="1"/>
    <col min="12829" max="12829" width="13.7109375" style="1" customWidth="1"/>
    <col min="12830" max="12830" width="16.140625" style="1" customWidth="1"/>
    <col min="12831" max="12831" width="9.140625" style="1"/>
    <col min="12832" max="12832" width="11.85546875" style="1" customWidth="1"/>
    <col min="12833" max="13039" width="9.140625" style="1"/>
    <col min="13040" max="13040" width="9.28515625" style="1" customWidth="1"/>
    <col min="13041" max="13041" width="27.28515625" style="1" customWidth="1"/>
    <col min="13042" max="13081" width="9.28515625" style="1" customWidth="1"/>
    <col min="13082" max="13083" width="9.140625" style="1"/>
    <col min="13084" max="13084" width="15" style="1" customWidth="1"/>
    <col min="13085" max="13085" width="13.7109375" style="1" customWidth="1"/>
    <col min="13086" max="13086" width="16.140625" style="1" customWidth="1"/>
    <col min="13087" max="13087" width="9.140625" style="1"/>
    <col min="13088" max="13088" width="11.85546875" style="1" customWidth="1"/>
    <col min="13089" max="13295" width="9.140625" style="1"/>
    <col min="13296" max="13296" width="9.28515625" style="1" customWidth="1"/>
    <col min="13297" max="13297" width="27.28515625" style="1" customWidth="1"/>
    <col min="13298" max="13337" width="9.28515625" style="1" customWidth="1"/>
    <col min="13338" max="13339" width="9.140625" style="1"/>
    <col min="13340" max="13340" width="15" style="1" customWidth="1"/>
    <col min="13341" max="13341" width="13.7109375" style="1" customWidth="1"/>
    <col min="13342" max="13342" width="16.140625" style="1" customWidth="1"/>
    <col min="13343" max="13343" width="9.140625" style="1"/>
    <col min="13344" max="13344" width="11.85546875" style="1" customWidth="1"/>
    <col min="13345" max="13551" width="9.140625" style="1"/>
    <col min="13552" max="13552" width="9.28515625" style="1" customWidth="1"/>
    <col min="13553" max="13553" width="27.28515625" style="1" customWidth="1"/>
    <col min="13554" max="13593" width="9.28515625" style="1" customWidth="1"/>
    <col min="13594" max="13595" width="9.140625" style="1"/>
    <col min="13596" max="13596" width="15" style="1" customWidth="1"/>
    <col min="13597" max="13597" width="13.7109375" style="1" customWidth="1"/>
    <col min="13598" max="13598" width="16.140625" style="1" customWidth="1"/>
    <col min="13599" max="13599" width="9.140625" style="1"/>
    <col min="13600" max="13600" width="11.85546875" style="1" customWidth="1"/>
    <col min="13601" max="13807" width="9.140625" style="1"/>
    <col min="13808" max="13808" width="9.28515625" style="1" customWidth="1"/>
    <col min="13809" max="13809" width="27.28515625" style="1" customWidth="1"/>
    <col min="13810" max="13849" width="9.28515625" style="1" customWidth="1"/>
    <col min="13850" max="13851" width="9.140625" style="1"/>
    <col min="13852" max="13852" width="15" style="1" customWidth="1"/>
    <col min="13853" max="13853" width="13.7109375" style="1" customWidth="1"/>
    <col min="13854" max="13854" width="16.140625" style="1" customWidth="1"/>
    <col min="13855" max="13855" width="9.140625" style="1"/>
    <col min="13856" max="13856" width="11.85546875" style="1" customWidth="1"/>
    <col min="13857" max="14063" width="9.140625" style="1"/>
    <col min="14064" max="14064" width="9.28515625" style="1" customWidth="1"/>
    <col min="14065" max="14065" width="27.28515625" style="1" customWidth="1"/>
    <col min="14066" max="14105" width="9.28515625" style="1" customWidth="1"/>
    <col min="14106" max="14107" width="9.140625" style="1"/>
    <col min="14108" max="14108" width="15" style="1" customWidth="1"/>
    <col min="14109" max="14109" width="13.7109375" style="1" customWidth="1"/>
    <col min="14110" max="14110" width="16.140625" style="1" customWidth="1"/>
    <col min="14111" max="14111" width="9.140625" style="1"/>
    <col min="14112" max="14112" width="11.85546875" style="1" customWidth="1"/>
    <col min="14113" max="14319" width="9.140625" style="1"/>
    <col min="14320" max="14320" width="9.28515625" style="1" customWidth="1"/>
    <col min="14321" max="14321" width="27.28515625" style="1" customWidth="1"/>
    <col min="14322" max="14361" width="9.28515625" style="1" customWidth="1"/>
    <col min="14362" max="14363" width="9.140625" style="1"/>
    <col min="14364" max="14364" width="15" style="1" customWidth="1"/>
    <col min="14365" max="14365" width="13.7109375" style="1" customWidth="1"/>
    <col min="14366" max="14366" width="16.140625" style="1" customWidth="1"/>
    <col min="14367" max="14367" width="9.140625" style="1"/>
    <col min="14368" max="14368" width="11.85546875" style="1" customWidth="1"/>
    <col min="14369" max="14575" width="9.140625" style="1"/>
    <col min="14576" max="14576" width="9.28515625" style="1" customWidth="1"/>
    <col min="14577" max="14577" width="27.28515625" style="1" customWidth="1"/>
    <col min="14578" max="14617" width="9.28515625" style="1" customWidth="1"/>
    <col min="14618" max="14619" width="9.140625" style="1"/>
    <col min="14620" max="14620" width="15" style="1" customWidth="1"/>
    <col min="14621" max="14621" width="13.7109375" style="1" customWidth="1"/>
    <col min="14622" max="14622" width="16.140625" style="1" customWidth="1"/>
    <col min="14623" max="14623" width="9.140625" style="1"/>
    <col min="14624" max="14624" width="11.85546875" style="1" customWidth="1"/>
    <col min="14625" max="14831" width="9.140625" style="1"/>
    <col min="14832" max="14832" width="9.28515625" style="1" customWidth="1"/>
    <col min="14833" max="14833" width="27.28515625" style="1" customWidth="1"/>
    <col min="14834" max="14873" width="9.28515625" style="1" customWidth="1"/>
    <col min="14874" max="14875" width="9.140625" style="1"/>
    <col min="14876" max="14876" width="15" style="1" customWidth="1"/>
    <col min="14877" max="14877" width="13.7109375" style="1" customWidth="1"/>
    <col min="14878" max="14878" width="16.140625" style="1" customWidth="1"/>
    <col min="14879" max="14879" width="9.140625" style="1"/>
    <col min="14880" max="14880" width="11.85546875" style="1" customWidth="1"/>
    <col min="14881" max="15087" width="9.140625" style="1"/>
    <col min="15088" max="15088" width="9.28515625" style="1" customWidth="1"/>
    <col min="15089" max="15089" width="27.28515625" style="1" customWidth="1"/>
    <col min="15090" max="15129" width="9.28515625" style="1" customWidth="1"/>
    <col min="15130" max="15131" width="9.140625" style="1"/>
    <col min="15132" max="15132" width="15" style="1" customWidth="1"/>
    <col min="15133" max="15133" width="13.7109375" style="1" customWidth="1"/>
    <col min="15134" max="15134" width="16.140625" style="1" customWidth="1"/>
    <col min="15135" max="15135" width="9.140625" style="1"/>
    <col min="15136" max="15136" width="11.85546875" style="1" customWidth="1"/>
    <col min="15137" max="15343" width="9.140625" style="1"/>
    <col min="15344" max="15344" width="9.28515625" style="1" customWidth="1"/>
    <col min="15345" max="15345" width="27.28515625" style="1" customWidth="1"/>
    <col min="15346" max="15385" width="9.28515625" style="1" customWidth="1"/>
    <col min="15386" max="15387" width="9.140625" style="1"/>
    <col min="15388" max="15388" width="15" style="1" customWidth="1"/>
    <col min="15389" max="15389" width="13.7109375" style="1" customWidth="1"/>
    <col min="15390" max="15390" width="16.140625" style="1" customWidth="1"/>
    <col min="15391" max="15391" width="9.140625" style="1"/>
    <col min="15392" max="15392" width="11.85546875" style="1" customWidth="1"/>
    <col min="15393" max="15599" width="9.140625" style="1"/>
    <col min="15600" max="15600" width="9.28515625" style="1" customWidth="1"/>
    <col min="15601" max="15601" width="27.28515625" style="1" customWidth="1"/>
    <col min="15602" max="15641" width="9.28515625" style="1" customWidth="1"/>
    <col min="15642" max="15643" width="9.140625" style="1"/>
    <col min="15644" max="15644" width="15" style="1" customWidth="1"/>
    <col min="15645" max="15645" width="13.7109375" style="1" customWidth="1"/>
    <col min="15646" max="15646" width="16.140625" style="1" customWidth="1"/>
    <col min="15647" max="15647" width="9.140625" style="1"/>
    <col min="15648" max="15648" width="11.85546875" style="1" customWidth="1"/>
    <col min="15649" max="15855" width="9.140625" style="1"/>
    <col min="15856" max="15856" width="9.28515625" style="1" customWidth="1"/>
    <col min="15857" max="15857" width="27.28515625" style="1" customWidth="1"/>
    <col min="15858" max="15897" width="9.28515625" style="1" customWidth="1"/>
    <col min="15898" max="15899" width="9.140625" style="1"/>
    <col min="15900" max="15900" width="15" style="1" customWidth="1"/>
    <col min="15901" max="15901" width="13.7109375" style="1" customWidth="1"/>
    <col min="15902" max="15902" width="16.140625" style="1" customWidth="1"/>
    <col min="15903" max="15903" width="9.140625" style="1"/>
    <col min="15904" max="15904" width="11.85546875" style="1" customWidth="1"/>
    <col min="15905" max="16111" width="9.140625" style="1"/>
    <col min="16112" max="16112" width="9.28515625" style="1" customWidth="1"/>
    <col min="16113" max="16113" width="27.28515625" style="1" customWidth="1"/>
    <col min="16114" max="16153" width="9.28515625" style="1" customWidth="1"/>
    <col min="16154" max="16155" width="9.140625" style="1"/>
    <col min="16156" max="16156" width="15" style="1" customWidth="1"/>
    <col min="16157" max="16157" width="13.7109375" style="1" customWidth="1"/>
    <col min="16158" max="16158" width="16.140625" style="1" customWidth="1"/>
    <col min="16159" max="16159" width="9.140625" style="1"/>
    <col min="16160" max="16160" width="11.85546875" style="1" customWidth="1"/>
    <col min="16161" max="16384" width="9.140625" style="1"/>
  </cols>
  <sheetData>
    <row r="1" spans="1:61" x14ac:dyDescent="0.2">
      <c r="D1" s="4"/>
      <c r="G1" s="4"/>
      <c r="J1" s="4"/>
      <c r="M1" s="4"/>
      <c r="P1" s="58"/>
      <c r="Q1" s="58" t="s">
        <v>30</v>
      </c>
      <c r="R1" s="58"/>
      <c r="S1" s="58"/>
      <c r="T1" s="58"/>
      <c r="U1" s="7"/>
      <c r="V1" s="4"/>
      <c r="Y1" s="4"/>
      <c r="AB1" s="4"/>
      <c r="AE1" s="4"/>
      <c r="AH1" s="4"/>
    </row>
    <row r="2" spans="1:61" x14ac:dyDescent="0.2">
      <c r="D2" s="4"/>
      <c r="G2" s="4"/>
      <c r="J2" s="4"/>
      <c r="M2" s="4"/>
      <c r="P2" s="58"/>
      <c r="Q2" s="58" t="s">
        <v>36</v>
      </c>
      <c r="R2" s="58"/>
      <c r="S2" s="58"/>
      <c r="T2" s="58"/>
      <c r="U2" s="58"/>
      <c r="V2" s="4"/>
      <c r="Y2" s="4"/>
      <c r="AB2" s="4"/>
      <c r="AE2" s="4"/>
      <c r="AH2" s="4"/>
    </row>
    <row r="3" spans="1:61" s="8" customFormat="1" ht="36" customHeight="1" x14ac:dyDescent="0.25">
      <c r="B3" s="9"/>
      <c r="C3" s="10"/>
      <c r="D3" s="103" t="s">
        <v>34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1"/>
      <c r="Q3" s="11"/>
      <c r="R3" s="12"/>
      <c r="S3" s="12"/>
      <c r="T3" s="12"/>
      <c r="U3" s="12"/>
      <c r="V3" s="12"/>
      <c r="W3" s="13"/>
      <c r="X3" s="12"/>
      <c r="Y3" s="12"/>
      <c r="Z3" s="13"/>
      <c r="AA3" s="13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61" s="15" customFormat="1" ht="30.75" customHeight="1" x14ac:dyDescent="0.25">
      <c r="A4" s="112" t="s">
        <v>0</v>
      </c>
      <c r="B4" s="112" t="s">
        <v>1</v>
      </c>
      <c r="C4" s="114" t="s">
        <v>2</v>
      </c>
      <c r="D4" s="116" t="s">
        <v>33</v>
      </c>
      <c r="E4" s="117"/>
      <c r="F4" s="118"/>
      <c r="G4" s="104" t="s">
        <v>3</v>
      </c>
      <c r="H4" s="105"/>
      <c r="I4" s="106"/>
      <c r="J4" s="104" t="s">
        <v>4</v>
      </c>
      <c r="K4" s="105"/>
      <c r="L4" s="106"/>
      <c r="M4" s="107" t="s">
        <v>5</v>
      </c>
      <c r="N4" s="108"/>
      <c r="O4" s="109"/>
      <c r="P4" s="107" t="s">
        <v>6</v>
      </c>
      <c r="Q4" s="108"/>
      <c r="R4" s="109"/>
      <c r="S4" s="110" t="s">
        <v>7</v>
      </c>
      <c r="T4" s="110"/>
      <c r="U4" s="110"/>
      <c r="V4" s="110" t="s">
        <v>8</v>
      </c>
      <c r="W4" s="110"/>
      <c r="X4" s="110"/>
      <c r="Y4" s="110" t="s">
        <v>9</v>
      </c>
      <c r="Z4" s="110"/>
      <c r="AA4" s="110"/>
      <c r="AB4" s="110" t="s">
        <v>10</v>
      </c>
      <c r="AC4" s="110"/>
      <c r="AD4" s="110"/>
      <c r="AE4" s="110" t="s">
        <v>11</v>
      </c>
      <c r="AF4" s="110"/>
      <c r="AG4" s="110"/>
      <c r="AH4" s="110" t="s">
        <v>12</v>
      </c>
      <c r="AI4" s="110"/>
      <c r="AJ4" s="110"/>
      <c r="AK4" s="110" t="s">
        <v>13</v>
      </c>
      <c r="AL4" s="110"/>
      <c r="AM4" s="110"/>
      <c r="AN4" s="111" t="s">
        <v>14</v>
      </c>
      <c r="AO4" s="111"/>
      <c r="AP4" s="111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1:61" s="15" customFormat="1" ht="18.75" customHeight="1" x14ac:dyDescent="0.25">
      <c r="A5" s="113"/>
      <c r="B5" s="113"/>
      <c r="C5" s="115"/>
      <c r="D5" s="16" t="s">
        <v>15</v>
      </c>
      <c r="E5" s="64" t="s">
        <v>16</v>
      </c>
      <c r="F5" s="17" t="s">
        <v>17</v>
      </c>
      <c r="G5" s="18" t="s">
        <v>18</v>
      </c>
      <c r="H5" s="79" t="s">
        <v>19</v>
      </c>
      <c r="I5" s="19" t="s">
        <v>17</v>
      </c>
      <c r="J5" s="18" t="s">
        <v>18</v>
      </c>
      <c r="K5" s="79" t="s">
        <v>19</v>
      </c>
      <c r="L5" s="19" t="s">
        <v>17</v>
      </c>
      <c r="M5" s="18" t="s">
        <v>18</v>
      </c>
      <c r="N5" s="64" t="s">
        <v>19</v>
      </c>
      <c r="O5" s="19" t="s">
        <v>17</v>
      </c>
      <c r="P5" s="18" t="s">
        <v>18</v>
      </c>
      <c r="Q5" s="64" t="s">
        <v>19</v>
      </c>
      <c r="R5" s="19" t="s">
        <v>17</v>
      </c>
      <c r="S5" s="18" t="s">
        <v>18</v>
      </c>
      <c r="T5" s="64" t="s">
        <v>19</v>
      </c>
      <c r="U5" s="19" t="s">
        <v>17</v>
      </c>
      <c r="V5" s="18" t="s">
        <v>18</v>
      </c>
      <c r="W5" s="64" t="s">
        <v>19</v>
      </c>
      <c r="X5" s="19" t="s">
        <v>17</v>
      </c>
      <c r="Y5" s="18" t="s">
        <v>18</v>
      </c>
      <c r="Z5" s="64" t="s">
        <v>19</v>
      </c>
      <c r="AA5" s="20" t="s">
        <v>17</v>
      </c>
      <c r="AB5" s="18" t="s">
        <v>18</v>
      </c>
      <c r="AC5" s="64" t="s">
        <v>19</v>
      </c>
      <c r="AD5" s="19" t="s">
        <v>17</v>
      </c>
      <c r="AE5" s="18" t="s">
        <v>18</v>
      </c>
      <c r="AF5" s="64" t="s">
        <v>19</v>
      </c>
      <c r="AG5" s="19" t="s">
        <v>17</v>
      </c>
      <c r="AH5" s="18" t="s">
        <v>18</v>
      </c>
      <c r="AI5" s="64" t="s">
        <v>19</v>
      </c>
      <c r="AJ5" s="19" t="s">
        <v>17</v>
      </c>
      <c r="AK5" s="18" t="s">
        <v>18</v>
      </c>
      <c r="AL5" s="64" t="s">
        <v>19</v>
      </c>
      <c r="AM5" s="19" t="s">
        <v>17</v>
      </c>
      <c r="AN5" s="21" t="s">
        <v>18</v>
      </c>
      <c r="AO5" s="64" t="s">
        <v>19</v>
      </c>
      <c r="AP5" s="22" t="s">
        <v>17</v>
      </c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</row>
    <row r="6" spans="1:61" s="30" customFormat="1" ht="15.75" customHeight="1" x14ac:dyDescent="0.25">
      <c r="A6" s="125"/>
      <c r="B6" s="128" t="s">
        <v>20</v>
      </c>
      <c r="C6" s="24" t="s">
        <v>21</v>
      </c>
      <c r="D6" s="83">
        <f>G6+J6+M6+P6+S6+V6+Y6+AB6+AE6+AH6+AK6+AN6</f>
        <v>333026.33</v>
      </c>
      <c r="E6" s="81">
        <f t="shared" ref="D6:E21" si="0">H6+K6+N6+Q6+T6+W6+Z6+AC6+AF6+AI6+AL6+AO6</f>
        <v>121956.85000000002</v>
      </c>
      <c r="F6" s="100">
        <f>E6/D6*100</f>
        <v>36.620783107449796</v>
      </c>
      <c r="G6" s="89">
        <f>G7+G8</f>
        <v>16980.5</v>
      </c>
      <c r="H6" s="80">
        <f>H11+H16+H21</f>
        <v>11606</v>
      </c>
      <c r="I6" s="88">
        <f>H6/G6*100</f>
        <v>68.348988545684747</v>
      </c>
      <c r="J6" s="89">
        <f t="shared" ref="J6:AN6" si="1">J7+J8</f>
        <v>24288.2</v>
      </c>
      <c r="K6" s="80">
        <f>K11+K21+K16</f>
        <v>31900.799999999999</v>
      </c>
      <c r="L6" s="88">
        <f>K6/J6*100</f>
        <v>131.34279197305688</v>
      </c>
      <c r="M6" s="26">
        <f>M7+M8+M9</f>
        <v>30121.489999999998</v>
      </c>
      <c r="N6" s="86">
        <f>N11+N16+N21</f>
        <v>17883.88</v>
      </c>
      <c r="O6" s="88">
        <f>N6/M6*100</f>
        <v>59.372494521353367</v>
      </c>
      <c r="P6" s="89">
        <f>P7+P8+P9</f>
        <v>36208.740000000005</v>
      </c>
      <c r="Q6" s="90">
        <f>Q7+Q8+Q9+Q10</f>
        <v>38031.370000000003</v>
      </c>
      <c r="R6" s="88">
        <f>Q6/P6*100</f>
        <v>105.03367419026455</v>
      </c>
      <c r="S6" s="89">
        <f t="shared" si="1"/>
        <v>40562</v>
      </c>
      <c r="T6" s="90">
        <f>T11+T16+T21</f>
        <v>22534.799999999999</v>
      </c>
      <c r="U6" s="88">
        <f>T6/S6*100</f>
        <v>55.556432128593258</v>
      </c>
      <c r="V6" s="26">
        <f t="shared" si="1"/>
        <v>37896.199999999997</v>
      </c>
      <c r="W6" s="27"/>
      <c r="X6" s="27"/>
      <c r="Y6" s="26">
        <f t="shared" si="1"/>
        <v>24343.300000000003</v>
      </c>
      <c r="Z6" s="27"/>
      <c r="AA6" s="27"/>
      <c r="AB6" s="26">
        <f>AB7+AB8+AB9</f>
        <v>25013.7</v>
      </c>
      <c r="AC6" s="27"/>
      <c r="AD6" s="27"/>
      <c r="AE6" s="26">
        <f t="shared" si="1"/>
        <v>24013.7</v>
      </c>
      <c r="AF6" s="27"/>
      <c r="AG6" s="27"/>
      <c r="AH6" s="26">
        <f t="shared" si="1"/>
        <v>20429.5</v>
      </c>
      <c r="AI6" s="27"/>
      <c r="AJ6" s="27"/>
      <c r="AK6" s="26">
        <f t="shared" si="1"/>
        <v>30720.3</v>
      </c>
      <c r="AL6" s="27"/>
      <c r="AM6" s="27"/>
      <c r="AN6" s="26">
        <f t="shared" si="1"/>
        <v>22448.7</v>
      </c>
      <c r="AO6" s="27"/>
      <c r="AP6" s="27"/>
      <c r="AQ6" s="29"/>
    </row>
    <row r="7" spans="1:61" s="15" customFormat="1" ht="23.25" customHeight="1" x14ac:dyDescent="0.25">
      <c r="A7" s="126"/>
      <c r="B7" s="129"/>
      <c r="C7" s="31" t="s">
        <v>22</v>
      </c>
      <c r="D7" s="83">
        <f>G7+J7+M7+P7+S7+V7+Y7+AB7+AE7+AH7+AK7+AN7</f>
        <v>276227.74000000005</v>
      </c>
      <c r="E7" s="81">
        <f t="shared" si="0"/>
        <v>100455.56</v>
      </c>
      <c r="F7" s="100">
        <f t="shared" ref="F7:F23" si="2">E7/D7*100</f>
        <v>36.366934037834135</v>
      </c>
      <c r="G7" s="89">
        <f t="shared" ref="G7:G9" si="3">G12+G17+G22</f>
        <v>15028.5</v>
      </c>
      <c r="H7" s="80">
        <f>H12+H17+H22</f>
        <v>7648.4</v>
      </c>
      <c r="I7" s="88">
        <f t="shared" ref="I7:I23" si="4">H7/G7*100</f>
        <v>50.892637322420732</v>
      </c>
      <c r="J7" s="89">
        <f t="shared" ref="J7:J9" si="5">J12+J17+J22</f>
        <v>21445.200000000001</v>
      </c>
      <c r="K7" s="80">
        <f>K12+K17+K22</f>
        <v>28175.599999999999</v>
      </c>
      <c r="L7" s="88">
        <f t="shared" ref="L7:L23" si="6">K7/J7*100</f>
        <v>131.38417921026615</v>
      </c>
      <c r="M7" s="26">
        <f>M22+M17+M12</f>
        <v>21947.3</v>
      </c>
      <c r="N7" s="87">
        <f>N12+N17+N22</f>
        <v>15343.28</v>
      </c>
      <c r="O7" s="88">
        <f t="shared" ref="O7:O23" si="7">N7/M7*100</f>
        <v>69.909647200338995</v>
      </c>
      <c r="P7" s="89">
        <f t="shared" ref="P7:P9" si="8">P12+P17+P22</f>
        <v>27422.84</v>
      </c>
      <c r="Q7" s="91">
        <f>Q12+Q17+Q22</f>
        <v>31361.7</v>
      </c>
      <c r="R7" s="88">
        <f t="shared" ref="R7:R23" si="9">Q7/P7*100</f>
        <v>114.3634284414014</v>
      </c>
      <c r="S7" s="89">
        <f t="shared" ref="S7:S9" si="10">S12+S17+S22</f>
        <v>36355.1</v>
      </c>
      <c r="T7" s="91">
        <f>T12+T17+T22</f>
        <v>17926.580000000002</v>
      </c>
      <c r="U7" s="88">
        <f t="shared" ref="U7:U23" si="11">T7/S7*100</f>
        <v>49.309670445137002</v>
      </c>
      <c r="V7" s="26">
        <f t="shared" ref="V7:V9" si="12">V12+V17+V22</f>
        <v>34256.199999999997</v>
      </c>
      <c r="W7" s="65"/>
      <c r="X7" s="33"/>
      <c r="Y7" s="26">
        <f t="shared" ref="Y7:AN9" si="13">Y12+Y17+Y22</f>
        <v>21147.200000000001</v>
      </c>
      <c r="Z7" s="65"/>
      <c r="AA7" s="27"/>
      <c r="AB7" s="26">
        <f t="shared" si="13"/>
        <v>22863.7</v>
      </c>
      <c r="AC7" s="65"/>
      <c r="AD7" s="27"/>
      <c r="AE7" s="26">
        <f t="shared" si="13"/>
        <v>21563.7</v>
      </c>
      <c r="AF7" s="65"/>
      <c r="AG7" s="33"/>
      <c r="AH7" s="26">
        <f t="shared" si="13"/>
        <v>17661.599999999999</v>
      </c>
      <c r="AI7" s="65"/>
      <c r="AJ7" s="33"/>
      <c r="AK7" s="26">
        <f t="shared" si="13"/>
        <v>19448</v>
      </c>
      <c r="AL7" s="65"/>
      <c r="AM7" s="59"/>
      <c r="AN7" s="28">
        <f t="shared" si="13"/>
        <v>17088.400000000001</v>
      </c>
      <c r="AO7" s="65"/>
      <c r="AP7" s="34"/>
      <c r="AQ7" s="35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1:61" s="15" customFormat="1" ht="22.5" customHeight="1" x14ac:dyDescent="0.25">
      <c r="A8" s="126"/>
      <c r="B8" s="129"/>
      <c r="C8" s="31" t="s">
        <v>23</v>
      </c>
      <c r="D8" s="83">
        <f t="shared" si="0"/>
        <v>56782.490000000005</v>
      </c>
      <c r="E8" s="81">
        <f t="shared" si="0"/>
        <v>21501.29</v>
      </c>
      <c r="F8" s="100">
        <f t="shared" si="2"/>
        <v>37.866056948189488</v>
      </c>
      <c r="G8" s="89">
        <f>G13+G18+G23</f>
        <v>1952</v>
      </c>
      <c r="H8" s="80">
        <f>H13+H23</f>
        <v>3957.6</v>
      </c>
      <c r="I8" s="88">
        <f t="shared" si="4"/>
        <v>202.74590163934425</v>
      </c>
      <c r="J8" s="89">
        <f>J13+J18+J23</f>
        <v>2843</v>
      </c>
      <c r="K8" s="80">
        <f>K13+K18+K23</f>
        <v>3725.2</v>
      </c>
      <c r="L8" s="88">
        <f t="shared" si="6"/>
        <v>131.0306014773127</v>
      </c>
      <c r="M8" s="26">
        <f>M13+M18+M23</f>
        <v>8105.3899999999994</v>
      </c>
      <c r="N8" s="87">
        <f>N13+N18+N23</f>
        <v>2540.6</v>
      </c>
      <c r="O8" s="88">
        <f t="shared" si="7"/>
        <v>31.344574412828997</v>
      </c>
      <c r="P8" s="92">
        <f t="shared" si="8"/>
        <v>8838.6</v>
      </c>
      <c r="Q8" s="91">
        <f>Q13+Q18+Q23</f>
        <v>6669.67</v>
      </c>
      <c r="R8" s="88">
        <f t="shared" si="9"/>
        <v>75.460706446722327</v>
      </c>
      <c r="S8" s="92">
        <f t="shared" si="10"/>
        <v>4206.8999999999996</v>
      </c>
      <c r="T8" s="91">
        <f>T13+T18+T23</f>
        <v>4608.2199999999993</v>
      </c>
      <c r="U8" s="88">
        <f t="shared" si="11"/>
        <v>109.53956595117545</v>
      </c>
      <c r="V8" s="36">
        <f t="shared" si="12"/>
        <v>3640</v>
      </c>
      <c r="W8" s="65"/>
      <c r="X8" s="33"/>
      <c r="Y8" s="36">
        <f t="shared" si="13"/>
        <v>3196.1000000000004</v>
      </c>
      <c r="Z8" s="65"/>
      <c r="AA8" s="27"/>
      <c r="AB8" s="36">
        <f t="shared" si="13"/>
        <v>2150</v>
      </c>
      <c r="AC8" s="65"/>
      <c r="AD8" s="27"/>
      <c r="AE8" s="36">
        <f t="shared" si="13"/>
        <v>2450</v>
      </c>
      <c r="AF8" s="65"/>
      <c r="AG8" s="33"/>
      <c r="AH8" s="36">
        <f t="shared" si="13"/>
        <v>2767.9</v>
      </c>
      <c r="AI8" s="65"/>
      <c r="AJ8" s="33"/>
      <c r="AK8" s="36">
        <f t="shared" si="13"/>
        <v>11272.3</v>
      </c>
      <c r="AL8" s="65"/>
      <c r="AM8" s="59"/>
      <c r="AN8" s="37">
        <f t="shared" si="13"/>
        <v>5360.3</v>
      </c>
      <c r="AO8" s="65"/>
      <c r="AP8" s="33"/>
      <c r="AQ8" s="38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</row>
    <row r="9" spans="1:61" s="15" customFormat="1" ht="24" x14ac:dyDescent="0.25">
      <c r="A9" s="126"/>
      <c r="B9" s="129"/>
      <c r="C9" s="31" t="s">
        <v>24</v>
      </c>
      <c r="D9" s="83">
        <f t="shared" si="0"/>
        <v>16.099999999999994</v>
      </c>
      <c r="E9" s="81">
        <f t="shared" si="0"/>
        <v>0</v>
      </c>
      <c r="F9" s="100">
        <v>0</v>
      </c>
      <c r="G9" s="89">
        <f t="shared" si="3"/>
        <v>0</v>
      </c>
      <c r="H9" s="80">
        <f>H14+H19+H24</f>
        <v>0</v>
      </c>
      <c r="I9" s="88">
        <v>0</v>
      </c>
      <c r="J9" s="89">
        <f t="shared" si="5"/>
        <v>0</v>
      </c>
      <c r="K9" s="80">
        <v>0</v>
      </c>
      <c r="L9" s="88">
        <v>0</v>
      </c>
      <c r="M9" s="26">
        <f>M14+M19+M24</f>
        <v>68.8</v>
      </c>
      <c r="N9" s="87">
        <f>N14+N19+N24</f>
        <v>0</v>
      </c>
      <c r="O9" s="88">
        <f t="shared" si="7"/>
        <v>0</v>
      </c>
      <c r="P9" s="89">
        <f t="shared" si="8"/>
        <v>-52.7</v>
      </c>
      <c r="Q9" s="91">
        <f>Q14+Q18+Q24</f>
        <v>0</v>
      </c>
      <c r="R9" s="88">
        <f t="shared" si="9"/>
        <v>0</v>
      </c>
      <c r="S9" s="89">
        <f t="shared" si="10"/>
        <v>0</v>
      </c>
      <c r="T9" s="93">
        <v>0</v>
      </c>
      <c r="U9" s="88">
        <v>0</v>
      </c>
      <c r="V9" s="26">
        <f t="shared" si="12"/>
        <v>0</v>
      </c>
      <c r="W9" s="65"/>
      <c r="X9" s="33"/>
      <c r="Y9" s="26">
        <v>0</v>
      </c>
      <c r="Z9" s="65"/>
      <c r="AA9" s="27"/>
      <c r="AB9" s="26">
        <v>0</v>
      </c>
      <c r="AC9" s="65"/>
      <c r="AD9" s="27"/>
      <c r="AE9" s="26">
        <f t="shared" si="13"/>
        <v>0</v>
      </c>
      <c r="AF9" s="65"/>
      <c r="AG9" s="33"/>
      <c r="AH9" s="26">
        <f t="shared" si="13"/>
        <v>0</v>
      </c>
      <c r="AI9" s="65"/>
      <c r="AJ9" s="33"/>
      <c r="AK9" s="26">
        <f t="shared" si="13"/>
        <v>0</v>
      </c>
      <c r="AL9" s="65"/>
      <c r="AM9" s="60"/>
      <c r="AN9" s="28">
        <f t="shared" si="13"/>
        <v>0</v>
      </c>
      <c r="AO9" s="65"/>
      <c r="AP9" s="33"/>
      <c r="AQ9" s="38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</row>
    <row r="10" spans="1:61" s="15" customFormat="1" ht="23.25" customHeight="1" x14ac:dyDescent="0.25">
      <c r="A10" s="127"/>
      <c r="B10" s="130"/>
      <c r="C10" s="24" t="s">
        <v>25</v>
      </c>
      <c r="D10" s="83">
        <f t="shared" si="0"/>
        <v>0</v>
      </c>
      <c r="E10" s="81">
        <f t="shared" si="0"/>
        <v>0</v>
      </c>
      <c r="F10" s="100">
        <v>0</v>
      </c>
      <c r="G10" s="94">
        <v>0</v>
      </c>
      <c r="H10" s="101">
        <f>H15+H20+H25</f>
        <v>0</v>
      </c>
      <c r="I10" s="88">
        <v>0</v>
      </c>
      <c r="J10" s="94">
        <v>0</v>
      </c>
      <c r="K10" s="80">
        <v>0</v>
      </c>
      <c r="L10" s="88">
        <v>0</v>
      </c>
      <c r="M10" s="39">
        <v>0</v>
      </c>
      <c r="N10" s="81">
        <f>N15+N20+N25</f>
        <v>0</v>
      </c>
      <c r="O10" s="88">
        <v>0</v>
      </c>
      <c r="P10" s="94">
        <v>0</v>
      </c>
      <c r="Q10" s="95">
        <v>0</v>
      </c>
      <c r="R10" s="88">
        <v>0</v>
      </c>
      <c r="S10" s="94">
        <v>0</v>
      </c>
      <c r="T10" s="96">
        <v>0</v>
      </c>
      <c r="U10" s="88">
        <v>0</v>
      </c>
      <c r="V10" s="39">
        <v>0</v>
      </c>
      <c r="W10" s="32"/>
      <c r="X10" s="32"/>
      <c r="Y10" s="39">
        <v>0</v>
      </c>
      <c r="Z10" s="32"/>
      <c r="AA10" s="27"/>
      <c r="AB10" s="39">
        <v>0</v>
      </c>
      <c r="AC10" s="32"/>
      <c r="AD10" s="27"/>
      <c r="AE10" s="39">
        <v>0</v>
      </c>
      <c r="AF10" s="25"/>
      <c r="AG10" s="25"/>
      <c r="AH10" s="39">
        <v>0</v>
      </c>
      <c r="AI10" s="32"/>
      <c r="AJ10" s="32"/>
      <c r="AK10" s="39">
        <v>0</v>
      </c>
      <c r="AL10" s="32"/>
      <c r="AM10" s="60"/>
      <c r="AN10" s="40">
        <v>0</v>
      </c>
      <c r="AO10" s="32"/>
      <c r="AP10" s="32"/>
      <c r="AQ10" s="38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</row>
    <row r="11" spans="1:61" s="30" customFormat="1" ht="12.75" customHeight="1" x14ac:dyDescent="0.25">
      <c r="A11" s="119" t="s">
        <v>26</v>
      </c>
      <c r="B11" s="122" t="s">
        <v>27</v>
      </c>
      <c r="C11" s="24" t="s">
        <v>21</v>
      </c>
      <c r="D11" s="83">
        <f>G11+J11+M11+P11+S11+V11+Y11+AB11+AE11+AH11+AK11+AN11</f>
        <v>22142.84</v>
      </c>
      <c r="E11" s="81">
        <f>H11+K11+N11+Q11+T11+W11+Z11+AC11+AF11+AI11+AL11+AO11</f>
        <v>3956.05</v>
      </c>
      <c r="F11" s="100">
        <f t="shared" si="2"/>
        <v>17.866046089842136</v>
      </c>
      <c r="G11" s="94">
        <f>G12+G13</f>
        <v>847.8</v>
      </c>
      <c r="H11" s="101">
        <f>H12+H13+H14+H15</f>
        <v>0</v>
      </c>
      <c r="I11" s="88">
        <f t="shared" si="4"/>
        <v>0</v>
      </c>
      <c r="J11" s="94">
        <f t="shared" ref="J11:AN11" si="14">J12+J13</f>
        <v>388.2</v>
      </c>
      <c r="K11" s="80">
        <f>K12+K13+K14+K15</f>
        <v>43.5</v>
      </c>
      <c r="L11" s="88">
        <f t="shared" si="6"/>
        <v>11.205564142194744</v>
      </c>
      <c r="M11" s="39">
        <f>M12+M13+M14</f>
        <v>4735.5</v>
      </c>
      <c r="N11" s="82">
        <f>N12+N13+N14+N15</f>
        <v>253.12</v>
      </c>
      <c r="O11" s="88">
        <f t="shared" si="7"/>
        <v>5.3451589061345155</v>
      </c>
      <c r="P11" s="94">
        <f>P12+P13+P14+P15</f>
        <v>7092.54</v>
      </c>
      <c r="Q11" s="97">
        <f>Q12+Q13+Q14+Q15</f>
        <v>613.85</v>
      </c>
      <c r="R11" s="88">
        <f t="shared" si="9"/>
        <v>8.6548683546374079</v>
      </c>
      <c r="S11" s="94">
        <f t="shared" si="14"/>
        <v>808.5</v>
      </c>
      <c r="T11" s="97">
        <f>T12+T13+T14</f>
        <v>3045.58</v>
      </c>
      <c r="U11" s="88">
        <f t="shared" si="11"/>
        <v>376.69511440940016</v>
      </c>
      <c r="V11" s="39">
        <f t="shared" si="14"/>
        <v>790</v>
      </c>
      <c r="W11" s="25"/>
      <c r="X11" s="25"/>
      <c r="Y11" s="39">
        <f t="shared" si="14"/>
        <v>372.1</v>
      </c>
      <c r="Z11" s="25"/>
      <c r="AA11" s="25"/>
      <c r="AB11" s="39">
        <f t="shared" si="14"/>
        <v>420.2</v>
      </c>
      <c r="AC11" s="25"/>
      <c r="AD11" s="25"/>
      <c r="AE11" s="39">
        <f t="shared" si="14"/>
        <v>348</v>
      </c>
      <c r="AF11" s="25"/>
      <c r="AG11" s="25"/>
      <c r="AH11" s="39">
        <f t="shared" si="14"/>
        <v>421</v>
      </c>
      <c r="AI11" s="25"/>
      <c r="AJ11" s="25"/>
      <c r="AK11" s="39">
        <f t="shared" si="14"/>
        <v>5776.2</v>
      </c>
      <c r="AL11" s="25"/>
      <c r="AM11" s="25"/>
      <c r="AN11" s="39">
        <f t="shared" si="14"/>
        <v>142.80000000000001</v>
      </c>
      <c r="AO11" s="25"/>
      <c r="AP11" s="25"/>
      <c r="AQ11" s="29"/>
    </row>
    <row r="12" spans="1:61" s="15" customFormat="1" ht="22.5" customHeight="1" x14ac:dyDescent="0.25">
      <c r="A12" s="120"/>
      <c r="B12" s="123"/>
      <c r="C12" s="31" t="s">
        <v>22</v>
      </c>
      <c r="D12" s="83">
        <f>G12+J12+M12+P12+S12+V12+Y12+AB12+AE12+AH12+AK12+AN12</f>
        <v>14024.64</v>
      </c>
      <c r="E12" s="81">
        <f>H12+K12+N12+Q12+T12+W12+Z12+AC12+AF12+AI12+AL12+AO12</f>
        <v>2087.12</v>
      </c>
      <c r="F12" s="100">
        <f t="shared" si="2"/>
        <v>14.881808017888515</v>
      </c>
      <c r="G12" s="94">
        <f>772.8-68</f>
        <v>704.8</v>
      </c>
      <c r="H12" s="101">
        <v>0</v>
      </c>
      <c r="I12" s="88">
        <f t="shared" si="4"/>
        <v>0</v>
      </c>
      <c r="J12" s="94">
        <v>245.2</v>
      </c>
      <c r="K12" s="80">
        <v>43.5</v>
      </c>
      <c r="L12" s="88">
        <f t="shared" si="6"/>
        <v>17.74061990212072</v>
      </c>
      <c r="M12" s="39">
        <v>296.5</v>
      </c>
      <c r="N12" s="81">
        <v>235.13</v>
      </c>
      <c r="O12" s="88">
        <f t="shared" si="7"/>
        <v>79.301854974704895</v>
      </c>
      <c r="P12" s="94">
        <v>4844.6400000000003</v>
      </c>
      <c r="Q12" s="95">
        <v>481.89</v>
      </c>
      <c r="R12" s="88">
        <f t="shared" si="9"/>
        <v>9.9468691172099479</v>
      </c>
      <c r="S12" s="94">
        <v>665.5</v>
      </c>
      <c r="T12" s="95">
        <v>1326.6</v>
      </c>
      <c r="U12" s="88">
        <f t="shared" si="11"/>
        <v>199.33884297520657</v>
      </c>
      <c r="V12" s="39">
        <v>650</v>
      </c>
      <c r="W12" s="32"/>
      <c r="X12" s="33"/>
      <c r="Y12" s="39">
        <v>192.8</v>
      </c>
      <c r="Z12" s="32"/>
      <c r="AA12" s="27"/>
      <c r="AB12" s="39">
        <v>270.2</v>
      </c>
      <c r="AC12" s="32"/>
      <c r="AD12" s="27"/>
      <c r="AE12" s="39">
        <v>198</v>
      </c>
      <c r="AF12" s="32"/>
      <c r="AG12" s="34"/>
      <c r="AH12" s="39">
        <v>321</v>
      </c>
      <c r="AI12" s="32"/>
      <c r="AJ12" s="34"/>
      <c r="AK12" s="39">
        <v>5633.2</v>
      </c>
      <c r="AL12" s="32"/>
      <c r="AM12" s="62"/>
      <c r="AN12" s="40">
        <v>2.8</v>
      </c>
      <c r="AO12" s="32"/>
      <c r="AP12" s="34"/>
      <c r="AQ12" s="35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</row>
    <row r="13" spans="1:61" s="15" customFormat="1" ht="22.5" customHeight="1" x14ac:dyDescent="0.25">
      <c r="A13" s="120"/>
      <c r="B13" s="123"/>
      <c r="C13" s="24" t="s">
        <v>23</v>
      </c>
      <c r="D13" s="83">
        <f>G13+J13+M13+P13+S13+V13+Y13+AB13+AE13+AH13+AK13+AN13</f>
        <v>8102.0999999999995</v>
      </c>
      <c r="E13" s="81">
        <f t="shared" si="0"/>
        <v>1868.93</v>
      </c>
      <c r="F13" s="100">
        <f t="shared" si="2"/>
        <v>23.067229483714101</v>
      </c>
      <c r="G13" s="94">
        <v>143</v>
      </c>
      <c r="H13" s="101">
        <v>0</v>
      </c>
      <c r="I13" s="88">
        <f t="shared" si="4"/>
        <v>0</v>
      </c>
      <c r="J13" s="94">
        <v>143</v>
      </c>
      <c r="K13" s="80">
        <v>0</v>
      </c>
      <c r="L13" s="88">
        <f t="shared" si="6"/>
        <v>0</v>
      </c>
      <c r="M13" s="39">
        <v>4370.2</v>
      </c>
      <c r="N13" s="81">
        <v>17.989999999999998</v>
      </c>
      <c r="O13" s="88">
        <f t="shared" si="7"/>
        <v>0.41165164065717813</v>
      </c>
      <c r="P13" s="94">
        <v>2300.6</v>
      </c>
      <c r="Q13" s="95">
        <v>131.96</v>
      </c>
      <c r="R13" s="88">
        <f t="shared" si="9"/>
        <v>5.7358949839172402</v>
      </c>
      <c r="S13" s="94">
        <v>143</v>
      </c>
      <c r="T13" s="95">
        <v>1718.98</v>
      </c>
      <c r="U13" s="88">
        <f t="shared" si="11"/>
        <v>1202.0839160839162</v>
      </c>
      <c r="V13" s="39">
        <v>140</v>
      </c>
      <c r="W13" s="32"/>
      <c r="X13" s="33"/>
      <c r="Y13" s="39">
        <v>179.3</v>
      </c>
      <c r="Z13" s="32"/>
      <c r="AA13" s="27"/>
      <c r="AB13" s="39">
        <v>150</v>
      </c>
      <c r="AC13" s="32"/>
      <c r="AD13" s="27"/>
      <c r="AE13" s="39">
        <v>150</v>
      </c>
      <c r="AF13" s="32"/>
      <c r="AG13" s="34"/>
      <c r="AH13" s="39">
        <v>100</v>
      </c>
      <c r="AI13" s="32"/>
      <c r="AJ13" s="34"/>
      <c r="AK13" s="39">
        <v>143</v>
      </c>
      <c r="AL13" s="32"/>
      <c r="AM13" s="62"/>
      <c r="AN13" s="40">
        <v>140</v>
      </c>
      <c r="AO13" s="32"/>
      <c r="AP13" s="34"/>
      <c r="AQ13" s="38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</row>
    <row r="14" spans="1:61" s="15" customFormat="1" ht="22.5" customHeight="1" x14ac:dyDescent="0.25">
      <c r="A14" s="120"/>
      <c r="B14" s="123"/>
      <c r="C14" s="31" t="s">
        <v>24</v>
      </c>
      <c r="D14" s="83">
        <f t="shared" si="0"/>
        <v>16.099999999999994</v>
      </c>
      <c r="E14" s="81">
        <f t="shared" si="0"/>
        <v>0</v>
      </c>
      <c r="F14" s="100">
        <v>0</v>
      </c>
      <c r="G14" s="94">
        <v>0</v>
      </c>
      <c r="H14" s="101">
        <v>0</v>
      </c>
      <c r="I14" s="88">
        <v>0</v>
      </c>
      <c r="J14" s="94">
        <v>0</v>
      </c>
      <c r="K14" s="80">
        <v>0</v>
      </c>
      <c r="L14" s="88">
        <v>0</v>
      </c>
      <c r="M14" s="39">
        <v>68.8</v>
      </c>
      <c r="N14" s="32">
        <v>0</v>
      </c>
      <c r="O14" s="88">
        <f t="shared" si="7"/>
        <v>0</v>
      </c>
      <c r="P14" s="94">
        <v>-52.7</v>
      </c>
      <c r="Q14" s="95">
        <v>0</v>
      </c>
      <c r="R14" s="88">
        <f t="shared" si="9"/>
        <v>0</v>
      </c>
      <c r="S14" s="94">
        <v>0</v>
      </c>
      <c r="T14" s="96">
        <v>0</v>
      </c>
      <c r="U14" s="88">
        <v>0</v>
      </c>
      <c r="V14" s="39">
        <v>0</v>
      </c>
      <c r="W14" s="32"/>
      <c r="X14" s="33"/>
      <c r="Y14" s="39">
        <v>0</v>
      </c>
      <c r="Z14" s="32"/>
      <c r="AA14" s="27"/>
      <c r="AB14" s="39">
        <v>0</v>
      </c>
      <c r="AC14" s="32"/>
      <c r="AD14" s="27"/>
      <c r="AE14" s="39">
        <v>0</v>
      </c>
      <c r="AF14" s="32"/>
      <c r="AG14" s="34"/>
      <c r="AH14" s="39">
        <v>0</v>
      </c>
      <c r="AI14" s="32"/>
      <c r="AJ14" s="34"/>
      <c r="AK14" s="39">
        <v>0</v>
      </c>
      <c r="AL14" s="32"/>
      <c r="AM14" s="60"/>
      <c r="AN14" s="40">
        <v>0</v>
      </c>
      <c r="AO14" s="32"/>
      <c r="AP14" s="34"/>
      <c r="AQ14" s="38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</row>
    <row r="15" spans="1:61" s="15" customFormat="1" ht="23.25" customHeight="1" x14ac:dyDescent="0.25">
      <c r="A15" s="121"/>
      <c r="B15" s="124"/>
      <c r="C15" s="24" t="s">
        <v>25</v>
      </c>
      <c r="D15" s="83">
        <f t="shared" si="0"/>
        <v>0</v>
      </c>
      <c r="E15" s="81">
        <f>H15+K15+N15+Q15+T15+W15+Z15+AC15+AF15+AI15+AL15+AO15</f>
        <v>0</v>
      </c>
      <c r="F15" s="100">
        <v>0</v>
      </c>
      <c r="G15" s="94">
        <v>0</v>
      </c>
      <c r="H15" s="101">
        <v>0</v>
      </c>
      <c r="I15" s="88">
        <v>0</v>
      </c>
      <c r="J15" s="94">
        <v>0</v>
      </c>
      <c r="K15" s="80">
        <v>0</v>
      </c>
      <c r="L15" s="88">
        <v>0</v>
      </c>
      <c r="M15" s="39">
        <v>0</v>
      </c>
      <c r="N15" s="32">
        <v>0</v>
      </c>
      <c r="O15" s="88">
        <v>0</v>
      </c>
      <c r="P15" s="94">
        <v>0</v>
      </c>
      <c r="Q15" s="95">
        <v>0</v>
      </c>
      <c r="R15" s="88">
        <v>0</v>
      </c>
      <c r="S15" s="94">
        <v>0</v>
      </c>
      <c r="T15" s="96">
        <v>0</v>
      </c>
      <c r="U15" s="88">
        <v>0</v>
      </c>
      <c r="V15" s="39">
        <v>0</v>
      </c>
      <c r="W15" s="32"/>
      <c r="X15" s="32"/>
      <c r="Y15" s="39">
        <v>0</v>
      </c>
      <c r="Z15" s="32"/>
      <c r="AA15" s="27"/>
      <c r="AB15" s="39">
        <v>0</v>
      </c>
      <c r="AC15" s="32"/>
      <c r="AD15" s="27"/>
      <c r="AE15" s="39">
        <v>0</v>
      </c>
      <c r="AF15" s="32"/>
      <c r="AG15" s="32"/>
      <c r="AH15" s="39">
        <v>0</v>
      </c>
      <c r="AI15" s="32"/>
      <c r="AJ15" s="32"/>
      <c r="AK15" s="39">
        <v>0</v>
      </c>
      <c r="AL15" s="32"/>
      <c r="AM15" s="60"/>
      <c r="AN15" s="40">
        <v>0</v>
      </c>
      <c r="AO15" s="32"/>
      <c r="AP15" s="32"/>
      <c r="AQ15" s="38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1:61" s="30" customFormat="1" ht="15" customHeight="1" x14ac:dyDescent="0.25">
      <c r="A16" s="119" t="s">
        <v>31</v>
      </c>
      <c r="B16" s="122" t="s">
        <v>28</v>
      </c>
      <c r="C16" s="24" t="s">
        <v>21</v>
      </c>
      <c r="D16" s="83">
        <f>G16+J16+M16+P16+S16+V16+Y16+AB16+AE16+AH16+AK16+AN16</f>
        <v>5790.8</v>
      </c>
      <c r="E16" s="81">
        <f t="shared" si="0"/>
        <v>1832.58</v>
      </c>
      <c r="F16" s="100">
        <f t="shared" si="2"/>
        <v>31.646404641845681</v>
      </c>
      <c r="G16" s="94">
        <f>G17+G18</f>
        <v>106</v>
      </c>
      <c r="H16" s="101">
        <f>H17+H18+H19+H20</f>
        <v>0</v>
      </c>
      <c r="I16" s="88">
        <f t="shared" si="4"/>
        <v>0</v>
      </c>
      <c r="J16" s="94">
        <f>J17+J18+J19</f>
        <v>400</v>
      </c>
      <c r="K16" s="80">
        <f>K17+K18+K19+K20</f>
        <v>250.5</v>
      </c>
      <c r="L16" s="88">
        <f t="shared" si="6"/>
        <v>62.625</v>
      </c>
      <c r="M16" s="39">
        <f>M17+M18+M19</f>
        <v>645.79999999999995</v>
      </c>
      <c r="N16" s="32">
        <f>N17+N18+N19+N20</f>
        <v>74.900000000000006</v>
      </c>
      <c r="O16" s="88">
        <f t="shared" si="7"/>
        <v>11.598017962217407</v>
      </c>
      <c r="P16" s="94">
        <f>P17+P18+P19</f>
        <v>830</v>
      </c>
      <c r="Q16" s="95">
        <f>Q17+Q18+Q19+Q20</f>
        <v>253.32</v>
      </c>
      <c r="R16" s="88">
        <f t="shared" si="9"/>
        <v>30.52048192771084</v>
      </c>
      <c r="S16" s="94">
        <f>S17+S18+S19</f>
        <v>331</v>
      </c>
      <c r="T16" s="95">
        <f>T17</f>
        <v>1253.8599999999999</v>
      </c>
      <c r="U16" s="88">
        <f t="shared" si="11"/>
        <v>378.80966767371598</v>
      </c>
      <c r="V16" s="39">
        <f>V17+V18+V19</f>
        <v>806.2</v>
      </c>
      <c r="W16" s="32"/>
      <c r="X16" s="27"/>
      <c r="Y16" s="39">
        <f>Y17+Y18+Y19</f>
        <v>313.2</v>
      </c>
      <c r="Z16" s="32"/>
      <c r="AA16" s="27"/>
      <c r="AB16" s="39">
        <f>AB17+AB18+AB19</f>
        <v>1274.5999999999999</v>
      </c>
      <c r="AC16" s="32"/>
      <c r="AD16" s="27"/>
      <c r="AE16" s="39">
        <f>AE17+AE18</f>
        <v>340</v>
      </c>
      <c r="AF16" s="32"/>
      <c r="AG16" s="25"/>
      <c r="AH16" s="39">
        <f>AH17+AH18</f>
        <v>281.60000000000002</v>
      </c>
      <c r="AI16" s="32"/>
      <c r="AJ16" s="25"/>
      <c r="AK16" s="39">
        <f>AK17+AK18</f>
        <v>394.79999999999995</v>
      </c>
      <c r="AL16" s="32"/>
      <c r="AM16" s="61"/>
      <c r="AN16" s="40">
        <f>AN17+AN18</f>
        <v>67.599999999999994</v>
      </c>
      <c r="AO16" s="32"/>
      <c r="AP16" s="25"/>
      <c r="AQ16" s="29"/>
    </row>
    <row r="17" spans="1:61" s="15" customFormat="1" ht="22.5" customHeight="1" x14ac:dyDescent="0.25">
      <c r="A17" s="120"/>
      <c r="B17" s="123"/>
      <c r="C17" s="24" t="s">
        <v>22</v>
      </c>
      <c r="D17" s="83">
        <f>G17+J17+M17+P17+S17+V17+Y17+AB17+AE17+AH17+AK17+AN17</f>
        <v>5490.8</v>
      </c>
      <c r="E17" s="81">
        <f t="shared" si="0"/>
        <v>1832.58</v>
      </c>
      <c r="F17" s="100">
        <f t="shared" si="2"/>
        <v>33.375464413200262</v>
      </c>
      <c r="G17" s="94">
        <v>106</v>
      </c>
      <c r="H17" s="101">
        <v>0</v>
      </c>
      <c r="I17" s="88">
        <f t="shared" si="4"/>
        <v>0</v>
      </c>
      <c r="J17" s="94">
        <v>400</v>
      </c>
      <c r="K17" s="80">
        <v>250.5</v>
      </c>
      <c r="L17" s="88">
        <f t="shared" si="6"/>
        <v>62.625</v>
      </c>
      <c r="M17" s="39">
        <v>345.8</v>
      </c>
      <c r="N17" s="32">
        <v>74.900000000000006</v>
      </c>
      <c r="O17" s="88">
        <f t="shared" si="7"/>
        <v>21.659919028340084</v>
      </c>
      <c r="P17" s="94">
        <v>830</v>
      </c>
      <c r="Q17" s="95">
        <v>253.32</v>
      </c>
      <c r="R17" s="88">
        <f t="shared" si="9"/>
        <v>30.52048192771084</v>
      </c>
      <c r="S17" s="94">
        <v>331</v>
      </c>
      <c r="T17" s="95">
        <v>1253.8599999999999</v>
      </c>
      <c r="U17" s="88">
        <f t="shared" si="11"/>
        <v>378.80966767371598</v>
      </c>
      <c r="V17" s="39">
        <v>806.2</v>
      </c>
      <c r="W17" s="32"/>
      <c r="X17" s="33"/>
      <c r="Y17" s="39">
        <v>313.2</v>
      </c>
      <c r="Z17" s="32"/>
      <c r="AA17" s="27"/>
      <c r="AB17" s="39">
        <v>1274.5999999999999</v>
      </c>
      <c r="AC17" s="32"/>
      <c r="AD17" s="27"/>
      <c r="AE17" s="39">
        <v>340</v>
      </c>
      <c r="AF17" s="32"/>
      <c r="AG17" s="34"/>
      <c r="AH17" s="39">
        <f>201.6+80</f>
        <v>281.60000000000002</v>
      </c>
      <c r="AI17" s="32"/>
      <c r="AJ17" s="34"/>
      <c r="AK17" s="39">
        <f>210-39.8+224.6</f>
        <v>394.79999999999995</v>
      </c>
      <c r="AL17" s="32"/>
      <c r="AM17" s="62"/>
      <c r="AN17" s="40">
        <v>67.599999999999994</v>
      </c>
      <c r="AO17" s="32"/>
      <c r="AP17" s="34"/>
      <c r="AQ17" s="35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61" s="15" customFormat="1" ht="30.75" customHeight="1" x14ac:dyDescent="0.25">
      <c r="A18" s="120"/>
      <c r="B18" s="123"/>
      <c r="C18" s="31" t="s">
        <v>23</v>
      </c>
      <c r="D18" s="83">
        <f>G18+J18+M18+P18+S18+V18+Y18+AB18+AE18+AH18+AK18+AN18</f>
        <v>300</v>
      </c>
      <c r="E18" s="81">
        <f t="shared" si="0"/>
        <v>0</v>
      </c>
      <c r="F18" s="100">
        <v>0</v>
      </c>
      <c r="G18" s="94">
        <v>0</v>
      </c>
      <c r="H18" s="101">
        <v>0</v>
      </c>
      <c r="I18" s="88">
        <v>0</v>
      </c>
      <c r="J18" s="94">
        <v>0</v>
      </c>
      <c r="K18" s="80">
        <v>0</v>
      </c>
      <c r="L18" s="88">
        <v>0</v>
      </c>
      <c r="M18" s="39">
        <v>300</v>
      </c>
      <c r="N18" s="32">
        <v>0</v>
      </c>
      <c r="O18" s="88">
        <f t="shared" si="7"/>
        <v>0</v>
      </c>
      <c r="P18" s="94">
        <v>0</v>
      </c>
      <c r="Q18" s="95">
        <v>0</v>
      </c>
      <c r="R18" s="88">
        <v>0</v>
      </c>
      <c r="S18" s="94">
        <v>0</v>
      </c>
      <c r="T18" s="96">
        <v>0</v>
      </c>
      <c r="U18" s="88">
        <v>0</v>
      </c>
      <c r="V18" s="39">
        <v>0</v>
      </c>
      <c r="W18" s="32"/>
      <c r="X18" s="33"/>
      <c r="Y18" s="39">
        <v>0</v>
      </c>
      <c r="Z18" s="32"/>
      <c r="AA18" s="27"/>
      <c r="AB18" s="39">
        <v>0</v>
      </c>
      <c r="AC18" s="32"/>
      <c r="AD18" s="27"/>
      <c r="AE18" s="39">
        <v>0</v>
      </c>
      <c r="AF18" s="32"/>
      <c r="AG18" s="34"/>
      <c r="AH18" s="39">
        <v>0</v>
      </c>
      <c r="AI18" s="32"/>
      <c r="AJ18" s="34"/>
      <c r="AK18" s="39">
        <v>0</v>
      </c>
      <c r="AL18" s="32"/>
      <c r="AM18" s="62"/>
      <c r="AN18" s="40">
        <v>0</v>
      </c>
      <c r="AO18" s="32"/>
      <c r="AP18" s="34"/>
      <c r="AQ18" s="38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s="15" customFormat="1" ht="22.5" customHeight="1" x14ac:dyDescent="0.25">
      <c r="A19" s="120"/>
      <c r="B19" s="123"/>
      <c r="C19" s="31" t="s">
        <v>24</v>
      </c>
      <c r="D19" s="83">
        <f t="shared" si="0"/>
        <v>0</v>
      </c>
      <c r="E19" s="81">
        <f t="shared" si="0"/>
        <v>0</v>
      </c>
      <c r="F19" s="100">
        <v>0</v>
      </c>
      <c r="G19" s="94">
        <v>0</v>
      </c>
      <c r="H19" s="101">
        <v>0</v>
      </c>
      <c r="I19" s="88">
        <v>0</v>
      </c>
      <c r="J19" s="94">
        <v>0</v>
      </c>
      <c r="K19" s="80">
        <v>0</v>
      </c>
      <c r="L19" s="88">
        <v>0</v>
      </c>
      <c r="M19" s="39">
        <v>0</v>
      </c>
      <c r="N19" s="32">
        <v>0</v>
      </c>
      <c r="O19" s="88">
        <v>0</v>
      </c>
      <c r="P19" s="94">
        <v>0</v>
      </c>
      <c r="Q19" s="95">
        <v>0</v>
      </c>
      <c r="R19" s="88">
        <v>0</v>
      </c>
      <c r="S19" s="94">
        <v>0</v>
      </c>
      <c r="T19" s="96">
        <v>0</v>
      </c>
      <c r="U19" s="88">
        <v>0</v>
      </c>
      <c r="V19" s="39">
        <v>0</v>
      </c>
      <c r="W19" s="32"/>
      <c r="X19" s="32"/>
      <c r="Y19" s="39">
        <v>0</v>
      </c>
      <c r="Z19" s="32"/>
      <c r="AA19" s="27"/>
      <c r="AB19" s="39">
        <v>0</v>
      </c>
      <c r="AC19" s="32"/>
      <c r="AD19" s="27"/>
      <c r="AE19" s="39">
        <v>0</v>
      </c>
      <c r="AF19" s="32"/>
      <c r="AG19" s="32"/>
      <c r="AH19" s="39">
        <v>0</v>
      </c>
      <c r="AI19" s="32"/>
      <c r="AJ19" s="32"/>
      <c r="AK19" s="39">
        <v>0</v>
      </c>
      <c r="AL19" s="32"/>
      <c r="AM19" s="60"/>
      <c r="AN19" s="40">
        <v>0</v>
      </c>
      <c r="AO19" s="32"/>
      <c r="AP19" s="32"/>
      <c r="AQ19" s="38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1:61" s="15" customFormat="1" ht="21.75" customHeight="1" x14ac:dyDescent="0.25">
      <c r="A20" s="121"/>
      <c r="B20" s="124"/>
      <c r="C20" s="24" t="s">
        <v>25</v>
      </c>
      <c r="D20" s="83">
        <f t="shared" si="0"/>
        <v>0</v>
      </c>
      <c r="E20" s="81">
        <f t="shared" si="0"/>
        <v>0</v>
      </c>
      <c r="F20" s="100">
        <v>0</v>
      </c>
      <c r="G20" s="94">
        <v>0</v>
      </c>
      <c r="H20" s="101">
        <v>0</v>
      </c>
      <c r="I20" s="88">
        <v>0</v>
      </c>
      <c r="J20" s="94">
        <v>0</v>
      </c>
      <c r="K20" s="80">
        <v>0</v>
      </c>
      <c r="L20" s="88">
        <v>0</v>
      </c>
      <c r="M20" s="39">
        <v>0</v>
      </c>
      <c r="N20" s="32">
        <v>0</v>
      </c>
      <c r="O20" s="88">
        <v>0</v>
      </c>
      <c r="P20" s="94">
        <v>0</v>
      </c>
      <c r="Q20" s="95"/>
      <c r="R20" s="88">
        <v>0</v>
      </c>
      <c r="S20" s="94">
        <v>0</v>
      </c>
      <c r="T20" s="96">
        <v>0</v>
      </c>
      <c r="U20" s="88">
        <v>0</v>
      </c>
      <c r="V20" s="39">
        <v>0</v>
      </c>
      <c r="W20" s="32"/>
      <c r="X20" s="32"/>
      <c r="Y20" s="39">
        <v>0</v>
      </c>
      <c r="Z20" s="32"/>
      <c r="AA20" s="27"/>
      <c r="AB20" s="39">
        <v>0</v>
      </c>
      <c r="AC20" s="32"/>
      <c r="AD20" s="27"/>
      <c r="AE20" s="39">
        <v>0</v>
      </c>
      <c r="AF20" s="32"/>
      <c r="AG20" s="32"/>
      <c r="AH20" s="39">
        <v>0</v>
      </c>
      <c r="AI20" s="32"/>
      <c r="AJ20" s="32"/>
      <c r="AK20" s="39">
        <v>0</v>
      </c>
      <c r="AL20" s="32"/>
      <c r="AM20" s="60"/>
      <c r="AN20" s="40">
        <v>0</v>
      </c>
      <c r="AO20" s="32"/>
      <c r="AP20" s="32"/>
      <c r="AQ20" s="38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:61" s="45" customFormat="1" ht="15" customHeight="1" x14ac:dyDescent="0.25">
      <c r="A21" s="119" t="s">
        <v>32</v>
      </c>
      <c r="B21" s="122" t="s">
        <v>29</v>
      </c>
      <c r="C21" s="41" t="s">
        <v>21</v>
      </c>
      <c r="D21" s="84">
        <f t="shared" si="0"/>
        <v>305092.69</v>
      </c>
      <c r="E21" s="81">
        <f t="shared" si="0"/>
        <v>116168.22000000002</v>
      </c>
      <c r="F21" s="100">
        <f t="shared" si="2"/>
        <v>38.076369512491439</v>
      </c>
      <c r="G21" s="98">
        <f>G22+G23</f>
        <v>16026.7</v>
      </c>
      <c r="H21" s="102">
        <f>H22+H23+H24+H25</f>
        <v>11606</v>
      </c>
      <c r="I21" s="88">
        <f t="shared" si="4"/>
        <v>72.416654707456928</v>
      </c>
      <c r="J21" s="98">
        <f>J22+J23</f>
        <v>23500</v>
      </c>
      <c r="K21" s="80">
        <f>K22+K23+K24+K25</f>
        <v>31606.799999999999</v>
      </c>
      <c r="L21" s="88">
        <f t="shared" si="6"/>
        <v>134.49702127659575</v>
      </c>
      <c r="M21" s="43">
        <f>M22+M23+M24</f>
        <v>24740.19</v>
      </c>
      <c r="N21" s="85">
        <f>N22+N23+N24+N25</f>
        <v>17555.86</v>
      </c>
      <c r="O21" s="88">
        <f t="shared" si="7"/>
        <v>70.960893994751061</v>
      </c>
      <c r="P21" s="98">
        <f>P22+P23</f>
        <v>28286.2</v>
      </c>
      <c r="Q21" s="99">
        <f>Q22+Q23+Q24</f>
        <v>37164.200000000004</v>
      </c>
      <c r="R21" s="88">
        <f t="shared" si="9"/>
        <v>131.38632972969154</v>
      </c>
      <c r="S21" s="98">
        <f>S22+S23</f>
        <v>39422.5</v>
      </c>
      <c r="T21" s="99">
        <f>T22+T23</f>
        <v>18235.36</v>
      </c>
      <c r="U21" s="88">
        <f t="shared" si="11"/>
        <v>46.256224237427865</v>
      </c>
      <c r="V21" s="43">
        <f>V22+V23</f>
        <v>36300</v>
      </c>
      <c r="W21" s="66"/>
      <c r="X21" s="42"/>
      <c r="Y21" s="43">
        <f>Y22+Y23</f>
        <v>23658</v>
      </c>
      <c r="Z21" s="66"/>
      <c r="AA21" s="27"/>
      <c r="AB21" s="43">
        <f>AB22+AB23</f>
        <v>23318.9</v>
      </c>
      <c r="AC21" s="32"/>
      <c r="AD21" s="27"/>
      <c r="AE21" s="43">
        <f>AE22+AE23</f>
        <v>23325.7</v>
      </c>
      <c r="AF21" s="66"/>
      <c r="AG21" s="42"/>
      <c r="AH21" s="43">
        <f>AH22+AH23</f>
        <v>19726.900000000001</v>
      </c>
      <c r="AI21" s="66"/>
      <c r="AJ21" s="42"/>
      <c r="AK21" s="43">
        <f>AK22+AK23</f>
        <v>24549.3</v>
      </c>
      <c r="AL21" s="66"/>
      <c r="AM21" s="63"/>
      <c r="AN21" s="44">
        <f>AN22+AN23</f>
        <v>22238.3</v>
      </c>
      <c r="AO21" s="66"/>
      <c r="AP21" s="42"/>
      <c r="AQ21" s="29"/>
    </row>
    <row r="22" spans="1:61" s="15" customFormat="1" ht="23.25" customHeight="1" x14ac:dyDescent="0.25">
      <c r="A22" s="120"/>
      <c r="B22" s="123"/>
      <c r="C22" s="24" t="s">
        <v>22</v>
      </c>
      <c r="D22" s="84">
        <f>G22+J22+M22+P22+S22+V22+Y22+AB22+AE22+AH22+AK22+AN22</f>
        <v>256712.30000000002</v>
      </c>
      <c r="E22" s="81">
        <f t="shared" ref="D22:E25" si="15">H22+K22+N22+Q22+T22+W22+Z22+AC22+AF22+AI22+AL22+AO22</f>
        <v>96535.86</v>
      </c>
      <c r="F22" s="100">
        <f t="shared" si="2"/>
        <v>37.604688205434641</v>
      </c>
      <c r="G22" s="94">
        <v>14217.7</v>
      </c>
      <c r="H22" s="101">
        <v>7648.4</v>
      </c>
      <c r="I22" s="88">
        <f t="shared" si="4"/>
        <v>53.794917602706484</v>
      </c>
      <c r="J22" s="94">
        <v>20800</v>
      </c>
      <c r="K22" s="80">
        <v>27881.599999999999</v>
      </c>
      <c r="L22" s="88">
        <f t="shared" si="6"/>
        <v>134.04615384615383</v>
      </c>
      <c r="M22" s="39">
        <v>21305</v>
      </c>
      <c r="N22" s="81">
        <v>15033.25</v>
      </c>
      <c r="O22" s="88">
        <f t="shared" si="7"/>
        <v>70.562074630368457</v>
      </c>
      <c r="P22" s="94">
        <v>21748.2</v>
      </c>
      <c r="Q22" s="95">
        <v>30626.49</v>
      </c>
      <c r="R22" s="88">
        <f t="shared" si="9"/>
        <v>140.8231026015946</v>
      </c>
      <c r="S22" s="94">
        <v>35358.6</v>
      </c>
      <c r="T22" s="95">
        <v>15346.12</v>
      </c>
      <c r="U22" s="88">
        <f t="shared" si="11"/>
        <v>43.401379013874987</v>
      </c>
      <c r="V22" s="39">
        <v>32800</v>
      </c>
      <c r="W22" s="32"/>
      <c r="X22" s="33"/>
      <c r="Y22" s="39">
        <v>20641.2</v>
      </c>
      <c r="Z22" s="32"/>
      <c r="AA22" s="27"/>
      <c r="AB22" s="39">
        <v>21318.9</v>
      </c>
      <c r="AC22" s="32"/>
      <c r="AD22" s="27"/>
      <c r="AE22" s="39">
        <v>21025.7</v>
      </c>
      <c r="AF22" s="32"/>
      <c r="AG22" s="34"/>
      <c r="AH22" s="39">
        <f>17252-193</f>
        <v>17059</v>
      </c>
      <c r="AI22" s="32"/>
      <c r="AJ22" s="34"/>
      <c r="AK22" s="39">
        <v>13420</v>
      </c>
      <c r="AL22" s="32"/>
      <c r="AM22" s="62"/>
      <c r="AN22" s="40">
        <v>17018</v>
      </c>
      <c r="AO22" s="32"/>
      <c r="AP22" s="34"/>
      <c r="AQ22" s="35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s="15" customFormat="1" ht="22.5" customHeight="1" x14ac:dyDescent="0.25">
      <c r="A23" s="120"/>
      <c r="B23" s="123"/>
      <c r="C23" s="31" t="s">
        <v>23</v>
      </c>
      <c r="D23" s="84">
        <f>G23+J23+M23+P23+S23+V23+Y23+AB23+AE23+AH23+AK23+AN23</f>
        <v>48380.39</v>
      </c>
      <c r="E23" s="81">
        <f t="shared" si="15"/>
        <v>19632.36</v>
      </c>
      <c r="F23" s="100">
        <f t="shared" si="2"/>
        <v>40.579168543287892</v>
      </c>
      <c r="G23" s="94">
        <v>1809</v>
      </c>
      <c r="H23" s="101">
        <v>3957.6</v>
      </c>
      <c r="I23" s="88">
        <f t="shared" si="4"/>
        <v>218.77280265339968</v>
      </c>
      <c r="J23" s="94">
        <v>2700</v>
      </c>
      <c r="K23" s="80">
        <v>3725.2</v>
      </c>
      <c r="L23" s="88">
        <f t="shared" si="6"/>
        <v>137.97037037037038</v>
      </c>
      <c r="M23" s="39">
        <v>3435.19</v>
      </c>
      <c r="N23" s="81">
        <v>2522.61</v>
      </c>
      <c r="O23" s="88">
        <f t="shared" si="7"/>
        <v>73.434366075821131</v>
      </c>
      <c r="P23" s="94">
        <v>6538</v>
      </c>
      <c r="Q23" s="95">
        <v>6537.71</v>
      </c>
      <c r="R23" s="88">
        <f t="shared" si="9"/>
        <v>99.995564392780665</v>
      </c>
      <c r="S23" s="94">
        <v>4063.9</v>
      </c>
      <c r="T23" s="95">
        <v>2889.24</v>
      </c>
      <c r="U23" s="88">
        <f t="shared" si="11"/>
        <v>71.095253328083857</v>
      </c>
      <c r="V23" s="39">
        <v>3500</v>
      </c>
      <c r="W23" s="32"/>
      <c r="X23" s="33"/>
      <c r="Y23" s="39">
        <v>3016.8</v>
      </c>
      <c r="Z23" s="32"/>
      <c r="AA23" s="27"/>
      <c r="AB23" s="39">
        <v>2000</v>
      </c>
      <c r="AC23" s="32"/>
      <c r="AD23" s="27"/>
      <c r="AE23" s="39">
        <v>2300</v>
      </c>
      <c r="AF23" s="32"/>
      <c r="AG23" s="34"/>
      <c r="AH23" s="39">
        <v>2667.9</v>
      </c>
      <c r="AI23" s="32"/>
      <c r="AJ23" s="34"/>
      <c r="AK23" s="39">
        <v>11129.3</v>
      </c>
      <c r="AL23" s="32"/>
      <c r="AM23" s="62"/>
      <c r="AN23" s="40">
        <v>5220.3</v>
      </c>
      <c r="AO23" s="32"/>
      <c r="AP23" s="34"/>
      <c r="AQ23" s="38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s="15" customFormat="1" ht="21.75" customHeight="1" x14ac:dyDescent="0.25">
      <c r="A24" s="120"/>
      <c r="B24" s="123"/>
      <c r="C24" s="31" t="s">
        <v>24</v>
      </c>
      <c r="D24" s="84">
        <f t="shared" si="15"/>
        <v>0</v>
      </c>
      <c r="E24" s="81">
        <f t="shared" si="15"/>
        <v>0</v>
      </c>
      <c r="F24" s="100">
        <v>0</v>
      </c>
      <c r="G24" s="94">
        <v>0</v>
      </c>
      <c r="H24" s="101">
        <v>0</v>
      </c>
      <c r="I24" s="88">
        <v>0</v>
      </c>
      <c r="J24" s="94">
        <v>0</v>
      </c>
      <c r="K24" s="80">
        <v>0</v>
      </c>
      <c r="L24" s="88">
        <v>0</v>
      </c>
      <c r="M24" s="39">
        <v>0</v>
      </c>
      <c r="N24" s="81">
        <v>0</v>
      </c>
      <c r="O24" s="88">
        <v>0</v>
      </c>
      <c r="P24" s="94">
        <v>0</v>
      </c>
      <c r="Q24" s="95">
        <v>0</v>
      </c>
      <c r="R24" s="88">
        <v>0</v>
      </c>
      <c r="S24" s="94">
        <v>0</v>
      </c>
      <c r="T24" s="96">
        <v>0</v>
      </c>
      <c r="U24" s="88">
        <v>0</v>
      </c>
      <c r="V24" s="39">
        <v>0</v>
      </c>
      <c r="W24" s="32"/>
      <c r="X24" s="32"/>
      <c r="Y24" s="39">
        <v>0</v>
      </c>
      <c r="Z24" s="32"/>
      <c r="AA24" s="27"/>
      <c r="AB24" s="39">
        <v>0</v>
      </c>
      <c r="AC24" s="67"/>
      <c r="AD24" s="27"/>
      <c r="AE24" s="39">
        <v>0</v>
      </c>
      <c r="AF24" s="32"/>
      <c r="AG24" s="32"/>
      <c r="AH24" s="39">
        <v>0</v>
      </c>
      <c r="AI24" s="32"/>
      <c r="AJ24" s="32"/>
      <c r="AK24" s="39">
        <v>0</v>
      </c>
      <c r="AL24" s="32"/>
      <c r="AM24" s="60"/>
      <c r="AN24" s="40">
        <v>0</v>
      </c>
      <c r="AO24" s="32"/>
      <c r="AP24" s="32"/>
      <c r="AQ24" s="38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s="15" customFormat="1" ht="27.75" customHeight="1" x14ac:dyDescent="0.25">
      <c r="A25" s="121"/>
      <c r="B25" s="124"/>
      <c r="C25" s="24" t="s">
        <v>25</v>
      </c>
      <c r="D25" s="84">
        <f t="shared" si="15"/>
        <v>0</v>
      </c>
      <c r="E25" s="81">
        <f t="shared" si="15"/>
        <v>0</v>
      </c>
      <c r="F25" s="100">
        <v>0</v>
      </c>
      <c r="G25" s="94">
        <v>0</v>
      </c>
      <c r="H25" s="101">
        <v>0</v>
      </c>
      <c r="I25" s="88">
        <v>0</v>
      </c>
      <c r="J25" s="94">
        <v>0</v>
      </c>
      <c r="K25" s="80">
        <v>0</v>
      </c>
      <c r="L25" s="88">
        <v>0</v>
      </c>
      <c r="M25" s="39">
        <v>0</v>
      </c>
      <c r="N25" s="81">
        <v>0</v>
      </c>
      <c r="O25" s="88">
        <v>0</v>
      </c>
      <c r="P25" s="94">
        <v>0</v>
      </c>
      <c r="Q25" s="95">
        <v>0</v>
      </c>
      <c r="R25" s="88">
        <v>0</v>
      </c>
      <c r="S25" s="94">
        <v>0</v>
      </c>
      <c r="T25" s="96">
        <v>0</v>
      </c>
      <c r="U25" s="88">
        <v>0</v>
      </c>
      <c r="V25" s="39">
        <v>0</v>
      </c>
      <c r="W25" s="32"/>
      <c r="X25" s="32"/>
      <c r="Y25" s="39">
        <v>0</v>
      </c>
      <c r="Z25" s="32"/>
      <c r="AA25" s="27"/>
      <c r="AB25" s="40">
        <v>0</v>
      </c>
      <c r="AC25" s="32"/>
      <c r="AD25" s="46"/>
      <c r="AE25" s="39">
        <v>0</v>
      </c>
      <c r="AF25" s="32"/>
      <c r="AG25" s="32"/>
      <c r="AH25" s="39">
        <v>0</v>
      </c>
      <c r="AI25" s="32"/>
      <c r="AJ25" s="32"/>
      <c r="AK25" s="39">
        <v>0</v>
      </c>
      <c r="AL25" s="32"/>
      <c r="AM25" s="60"/>
      <c r="AN25" s="39">
        <v>0</v>
      </c>
      <c r="AO25" s="32"/>
      <c r="AP25" s="32"/>
      <c r="AQ25" s="38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61" s="7" customFormat="1" x14ac:dyDescent="0.2">
      <c r="B26" s="47"/>
      <c r="C26" s="4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4"/>
      <c r="X26" s="5"/>
      <c r="Y26" s="5"/>
      <c r="Z26" s="4"/>
      <c r="AA26" s="4"/>
      <c r="AB26" s="5"/>
      <c r="AC26" s="23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9"/>
      <c r="AO26" s="49"/>
      <c r="AP26" s="50"/>
      <c r="AQ26" s="50"/>
    </row>
    <row r="27" spans="1:61" s="7" customFormat="1" ht="13.5" customHeight="1" x14ac:dyDescent="0.25">
      <c r="B27" s="68" t="s">
        <v>35</v>
      </c>
      <c r="C27" s="68"/>
      <c r="D27" s="68"/>
      <c r="E27" s="68"/>
      <c r="F27" s="69"/>
      <c r="G27" s="70"/>
      <c r="H27" s="68"/>
      <c r="I27" s="71"/>
      <c r="J27" s="68" t="s">
        <v>41</v>
      </c>
      <c r="K27" s="72"/>
      <c r="L27" s="5"/>
      <c r="M27" s="5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52"/>
      <c r="Y27" s="52"/>
      <c r="Z27" s="53"/>
      <c r="AA27" s="53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4"/>
    </row>
    <row r="28" spans="1:61" s="7" customFormat="1" ht="15.75" x14ac:dyDescent="0.25">
      <c r="B28" s="68"/>
      <c r="C28" s="68"/>
      <c r="D28" s="68"/>
      <c r="E28" s="68"/>
      <c r="F28" s="73"/>
      <c r="G28" s="68"/>
      <c r="H28" s="68"/>
      <c r="I28" s="71"/>
      <c r="J28" s="71"/>
      <c r="K28" s="7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4"/>
      <c r="X28" s="5"/>
      <c r="Y28" s="5"/>
      <c r="Z28" s="4"/>
      <c r="AA28" s="4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61" s="7" customFormat="1" ht="14.25" customHeight="1" x14ac:dyDescent="0.25">
      <c r="B29" s="74" t="s">
        <v>40</v>
      </c>
      <c r="C29" s="73"/>
      <c r="D29" s="73"/>
      <c r="E29" s="73"/>
      <c r="F29" s="71"/>
      <c r="G29" s="75"/>
      <c r="H29" s="71"/>
      <c r="I29" s="71"/>
      <c r="J29" s="71" t="s">
        <v>39</v>
      </c>
      <c r="K29" s="7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4"/>
      <c r="X29" s="5"/>
      <c r="Y29" s="5"/>
      <c r="Z29" s="4"/>
      <c r="AA29" s="4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61" s="7" customFormat="1" ht="15.75" x14ac:dyDescent="0.25">
      <c r="B30" s="76"/>
      <c r="C30" s="73"/>
      <c r="D30" s="73"/>
      <c r="E30" s="73"/>
      <c r="F30" s="69"/>
      <c r="G30" s="72"/>
      <c r="H30" s="71"/>
      <c r="I30" s="72"/>
      <c r="J30" s="72"/>
      <c r="K30" s="72"/>
      <c r="L30" s="5"/>
      <c r="M30" s="5"/>
      <c r="N30" s="55"/>
      <c r="O30" s="5"/>
      <c r="P30" s="55"/>
      <c r="Q30" s="55"/>
      <c r="R30" s="5"/>
      <c r="S30" s="5"/>
      <c r="T30" s="5"/>
      <c r="U30" s="5"/>
      <c r="V30" s="5"/>
      <c r="W30" s="4"/>
      <c r="X30" s="5"/>
      <c r="Y30" s="5"/>
      <c r="Z30" s="4"/>
      <c r="AA30" s="4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61" s="7" customFormat="1" ht="15" x14ac:dyDescent="0.25">
      <c r="B31" s="77" t="s">
        <v>37</v>
      </c>
      <c r="C31" s="76"/>
      <c r="D31" s="76"/>
      <c r="E31" s="76"/>
      <c r="F31" s="72"/>
      <c r="G31" s="72"/>
      <c r="H31" s="72"/>
      <c r="I31" s="78"/>
      <c r="J31" s="72"/>
      <c r="K31" s="7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4"/>
      <c r="X31" s="5"/>
      <c r="Y31" s="5"/>
      <c r="Z31" s="4"/>
      <c r="AA31" s="4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61" s="7" customFormat="1" ht="15" x14ac:dyDescent="0.25">
      <c r="B32" s="77" t="s">
        <v>38</v>
      </c>
      <c r="C32" s="76"/>
      <c r="D32" s="76"/>
      <c r="E32" s="76"/>
      <c r="F32" s="72"/>
      <c r="G32" s="72"/>
      <c r="H32" s="72"/>
      <c r="I32" s="78"/>
      <c r="J32" s="72"/>
      <c r="K32" s="7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4"/>
      <c r="X32" s="5"/>
      <c r="Y32" s="5"/>
      <c r="Z32" s="4"/>
      <c r="AA32" s="4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2:41" s="7" customFormat="1" ht="15" x14ac:dyDescent="0.25">
      <c r="D33" s="5"/>
      <c r="E33" s="55"/>
      <c r="F33" s="51"/>
      <c r="G33" s="56"/>
      <c r="H33" s="56"/>
      <c r="I33" s="56"/>
      <c r="J33" s="5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4"/>
      <c r="X33" s="5"/>
      <c r="Y33" s="5"/>
      <c r="Z33" s="4"/>
      <c r="AA33" s="4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2:41" s="7" customFormat="1" x14ac:dyDescent="0.2">
      <c r="B34" s="47"/>
      <c r="C34" s="4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5"/>
      <c r="Q34" s="5"/>
      <c r="R34" s="5"/>
      <c r="S34" s="5"/>
      <c r="T34" s="5"/>
      <c r="U34" s="5"/>
      <c r="V34" s="5"/>
      <c r="W34" s="4"/>
      <c r="X34" s="5"/>
      <c r="Y34" s="5"/>
      <c r="Z34" s="4"/>
      <c r="AA34" s="4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2:41" s="7" customFormat="1" x14ac:dyDescent="0.2">
      <c r="B35" s="47"/>
      <c r="C35" s="4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4"/>
      <c r="X35" s="5"/>
      <c r="Y35" s="5"/>
      <c r="Z35" s="4"/>
      <c r="AA35" s="4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2:41" s="7" customFormat="1" x14ac:dyDescent="0.2">
      <c r="B36" s="47"/>
      <c r="C36" s="4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4"/>
      <c r="X36" s="5"/>
      <c r="Y36" s="5"/>
      <c r="Z36" s="4"/>
      <c r="AA36" s="4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2:41" s="7" customFormat="1" x14ac:dyDescent="0.2">
      <c r="B37" s="47"/>
      <c r="C37" s="4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4"/>
      <c r="X37" s="5"/>
      <c r="Y37" s="5"/>
      <c r="Z37" s="4"/>
      <c r="AA37" s="4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2:41" s="7" customFormat="1" x14ac:dyDescent="0.2">
      <c r="B38" s="47"/>
      <c r="C38" s="4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4"/>
      <c r="X38" s="5"/>
      <c r="Y38" s="5"/>
      <c r="Z38" s="4"/>
      <c r="AA38" s="4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2:41" s="7" customFormat="1" x14ac:dyDescent="0.2">
      <c r="B39" s="47"/>
      <c r="C39" s="4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4"/>
      <c r="X39" s="5"/>
      <c r="Y39" s="5"/>
      <c r="Z39" s="4"/>
      <c r="AA39" s="4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2:41" s="7" customFormat="1" x14ac:dyDescent="0.2">
      <c r="B40" s="47"/>
      <c r="C40" s="4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4"/>
      <c r="X40" s="5"/>
      <c r="Y40" s="5"/>
      <c r="Z40" s="4"/>
      <c r="AA40" s="4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2:41" s="7" customFormat="1" x14ac:dyDescent="0.2">
      <c r="B41" s="47"/>
      <c r="C41" s="4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4"/>
      <c r="X41" s="5"/>
      <c r="Y41" s="5"/>
      <c r="Z41" s="4"/>
      <c r="AA41" s="4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2:41" s="7" customFormat="1" x14ac:dyDescent="0.2">
      <c r="B42" s="47"/>
      <c r="C42" s="4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4"/>
      <c r="X42" s="5"/>
      <c r="Y42" s="5"/>
      <c r="Z42" s="4"/>
      <c r="AA42" s="4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2:41" s="7" customFormat="1" x14ac:dyDescent="0.2">
      <c r="B43" s="47"/>
      <c r="C43" s="4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4"/>
      <c r="X43" s="5"/>
      <c r="Y43" s="5"/>
      <c r="Z43" s="4"/>
      <c r="AA43" s="4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2:41" s="7" customFormat="1" x14ac:dyDescent="0.2">
      <c r="B44" s="47"/>
      <c r="C44" s="4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4"/>
      <c r="X44" s="5"/>
      <c r="Y44" s="5"/>
      <c r="Z44" s="4"/>
      <c r="AA44" s="4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2:41" s="7" customFormat="1" x14ac:dyDescent="0.2">
      <c r="B45" s="47"/>
      <c r="C45" s="4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4"/>
      <c r="X45" s="5"/>
      <c r="Y45" s="5"/>
      <c r="Z45" s="4"/>
      <c r="AA45" s="4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2:41" s="7" customFormat="1" x14ac:dyDescent="0.2">
      <c r="B46" s="47"/>
      <c r="C46" s="4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4"/>
      <c r="X46" s="5"/>
      <c r="Y46" s="5"/>
      <c r="Z46" s="4"/>
      <c r="AA46" s="4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2:41" s="7" customFormat="1" x14ac:dyDescent="0.2">
      <c r="B47" s="47"/>
      <c r="C47" s="4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4"/>
      <c r="X47" s="5"/>
      <c r="Y47" s="5"/>
      <c r="Z47" s="4"/>
      <c r="AA47" s="4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2:41" s="7" customFormat="1" x14ac:dyDescent="0.2">
      <c r="B48" s="47"/>
      <c r="C48" s="4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"/>
      <c r="X48" s="5"/>
      <c r="Y48" s="5"/>
      <c r="Z48" s="4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2:41" s="7" customFormat="1" x14ac:dyDescent="0.2">
      <c r="B49" s="47"/>
      <c r="C49" s="4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4"/>
      <c r="X49" s="5"/>
      <c r="Y49" s="5"/>
      <c r="Z49" s="4"/>
      <c r="AA49" s="4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2:41" s="7" customFormat="1" x14ac:dyDescent="0.2">
      <c r="B50" s="47"/>
      <c r="C50" s="4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4"/>
      <c r="X50" s="5"/>
      <c r="Y50" s="5"/>
      <c r="Z50" s="4"/>
      <c r="AA50" s="4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2:41" s="7" customFormat="1" x14ac:dyDescent="0.2">
      <c r="B51" s="47"/>
      <c r="C51" s="4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4"/>
      <c r="X51" s="5"/>
      <c r="Y51" s="5"/>
      <c r="Z51" s="4"/>
      <c r="AA51" s="4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2:41" s="7" customFormat="1" x14ac:dyDescent="0.2">
      <c r="B52" s="47"/>
      <c r="C52" s="4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4"/>
      <c r="X52" s="5"/>
      <c r="Y52" s="5"/>
      <c r="Z52" s="4"/>
      <c r="AA52" s="4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2:41" s="7" customFormat="1" x14ac:dyDescent="0.2">
      <c r="B53" s="47"/>
      <c r="C53" s="4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4"/>
      <c r="X53" s="5"/>
      <c r="Y53" s="5"/>
      <c r="Z53" s="4"/>
      <c r="AA53" s="4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2:41" s="7" customFormat="1" x14ac:dyDescent="0.2">
      <c r="B54" s="47"/>
      <c r="C54" s="4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4"/>
      <c r="X54" s="5"/>
      <c r="Y54" s="5"/>
      <c r="Z54" s="4"/>
      <c r="AA54" s="4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2:41" s="7" customFormat="1" x14ac:dyDescent="0.2">
      <c r="B55" s="47"/>
      <c r="C55" s="4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4"/>
      <c r="X55" s="5"/>
      <c r="Y55" s="5"/>
      <c r="Z55" s="4"/>
      <c r="AA55" s="4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2:41" s="7" customFormat="1" x14ac:dyDescent="0.2">
      <c r="B56" s="47"/>
      <c r="C56" s="4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4"/>
      <c r="X56" s="5"/>
      <c r="Y56" s="5"/>
      <c r="Z56" s="4"/>
      <c r="AA56" s="4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2:41" s="7" customFormat="1" x14ac:dyDescent="0.2">
      <c r="B57" s="47"/>
      <c r="C57" s="4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4"/>
      <c r="X57" s="5"/>
      <c r="Y57" s="5"/>
      <c r="Z57" s="4"/>
      <c r="AA57" s="4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2:41" s="7" customFormat="1" x14ac:dyDescent="0.2">
      <c r="B58" s="47"/>
      <c r="C58" s="4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4"/>
      <c r="X58" s="5"/>
      <c r="Y58" s="5"/>
      <c r="Z58" s="4"/>
      <c r="AA58" s="4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2:41" s="7" customFormat="1" x14ac:dyDescent="0.2">
      <c r="B59" s="47"/>
      <c r="C59" s="4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4"/>
      <c r="X59" s="5"/>
      <c r="Y59" s="5"/>
      <c r="Z59" s="4"/>
      <c r="AA59" s="4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2:41" s="7" customFormat="1" x14ac:dyDescent="0.2">
      <c r="B60" s="47"/>
      <c r="C60" s="4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4"/>
      <c r="X60" s="5"/>
      <c r="Y60" s="5"/>
      <c r="Z60" s="4"/>
      <c r="AA60" s="4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2:41" s="7" customFormat="1" x14ac:dyDescent="0.2">
      <c r="B61" s="47"/>
      <c r="C61" s="4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4"/>
      <c r="X61" s="5"/>
      <c r="Y61" s="5"/>
      <c r="Z61" s="4"/>
      <c r="AA61" s="4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2:41" s="7" customFormat="1" x14ac:dyDescent="0.2">
      <c r="B62" s="47"/>
      <c r="C62" s="4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  <c r="X62" s="5"/>
      <c r="Y62" s="5"/>
      <c r="Z62" s="4"/>
      <c r="AA62" s="4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2:41" s="7" customFormat="1" x14ac:dyDescent="0.2">
      <c r="B63" s="47"/>
      <c r="C63" s="4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4"/>
      <c r="X63" s="5"/>
      <c r="Y63" s="5"/>
      <c r="Z63" s="4"/>
      <c r="AA63" s="4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2:41" s="7" customFormat="1" x14ac:dyDescent="0.2">
      <c r="B64" s="47"/>
      <c r="C64" s="4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4"/>
      <c r="X64" s="5"/>
      <c r="Y64" s="5"/>
      <c r="Z64" s="4"/>
      <c r="AA64" s="4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2:41" s="7" customFormat="1" x14ac:dyDescent="0.2">
      <c r="B65" s="47"/>
      <c r="C65" s="4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4"/>
      <c r="X65" s="5"/>
      <c r="Y65" s="5"/>
      <c r="Z65" s="4"/>
      <c r="AA65" s="4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2:41" s="7" customFormat="1" x14ac:dyDescent="0.2">
      <c r="B66" s="47"/>
      <c r="C66" s="4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4"/>
      <c r="X66" s="5"/>
      <c r="Y66" s="5"/>
      <c r="Z66" s="4"/>
      <c r="AA66" s="4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2:41" s="7" customFormat="1" x14ac:dyDescent="0.2">
      <c r="B67" s="47"/>
      <c r="C67" s="4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4"/>
      <c r="X67" s="5"/>
      <c r="Y67" s="5"/>
      <c r="Z67" s="4"/>
      <c r="AA67" s="4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2:41" s="7" customFormat="1" x14ac:dyDescent="0.2">
      <c r="B68" s="47"/>
      <c r="C68" s="4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4"/>
      <c r="X68" s="5"/>
      <c r="Y68" s="5"/>
      <c r="Z68" s="4"/>
      <c r="AA68" s="4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2:41" s="7" customFormat="1" x14ac:dyDescent="0.2">
      <c r="B69" s="47"/>
      <c r="C69" s="4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4"/>
      <c r="X69" s="5"/>
      <c r="Y69" s="5"/>
      <c r="Z69" s="4"/>
      <c r="AA69" s="4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2:41" s="7" customFormat="1" x14ac:dyDescent="0.2">
      <c r="B70" s="47"/>
      <c r="C70" s="4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4"/>
      <c r="X70" s="5"/>
      <c r="Y70" s="5"/>
      <c r="Z70" s="4"/>
      <c r="AA70" s="4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2:41" s="7" customFormat="1" x14ac:dyDescent="0.2">
      <c r="B71" s="47"/>
      <c r="C71" s="4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4"/>
      <c r="X71" s="5"/>
      <c r="Y71" s="5"/>
      <c r="Z71" s="4"/>
      <c r="AA71" s="4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2:41" s="7" customFormat="1" x14ac:dyDescent="0.2">
      <c r="B72" s="47"/>
      <c r="C72" s="48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4"/>
      <c r="X72" s="5"/>
      <c r="Y72" s="5"/>
      <c r="Z72" s="4"/>
      <c r="AA72" s="4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2:41" s="7" customFormat="1" x14ac:dyDescent="0.2">
      <c r="B73" s="47"/>
      <c r="C73" s="4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4"/>
      <c r="X73" s="5"/>
      <c r="Y73" s="5"/>
      <c r="Z73" s="4"/>
      <c r="AA73" s="4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2:41" s="7" customFormat="1" x14ac:dyDescent="0.2">
      <c r="B74" s="47"/>
      <c r="C74" s="48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4"/>
      <c r="X74" s="5"/>
      <c r="Y74" s="5"/>
      <c r="Z74" s="4"/>
      <c r="AA74" s="4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2:41" s="7" customFormat="1" x14ac:dyDescent="0.2">
      <c r="B75" s="47"/>
      <c r="C75" s="48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4"/>
      <c r="X75" s="5"/>
      <c r="Y75" s="5"/>
      <c r="Z75" s="4"/>
      <c r="AA75" s="4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2:41" s="7" customFormat="1" x14ac:dyDescent="0.2">
      <c r="B76" s="47"/>
      <c r="C76" s="48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4"/>
      <c r="X76" s="5"/>
      <c r="Y76" s="5"/>
      <c r="Z76" s="4"/>
      <c r="AA76" s="4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2:41" s="7" customFormat="1" x14ac:dyDescent="0.2">
      <c r="B77" s="47"/>
      <c r="C77" s="48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4"/>
      <c r="X77" s="5"/>
      <c r="Y77" s="5"/>
      <c r="Z77" s="4"/>
      <c r="AA77" s="4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2:41" s="7" customFormat="1" x14ac:dyDescent="0.2">
      <c r="B78" s="47"/>
      <c r="C78" s="48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4"/>
      <c r="X78" s="5"/>
      <c r="Y78" s="5"/>
      <c r="Z78" s="4"/>
      <c r="AA78" s="4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2:41" s="7" customFormat="1" x14ac:dyDescent="0.2">
      <c r="B79" s="47"/>
      <c r="C79" s="48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4"/>
      <c r="X79" s="5"/>
      <c r="Y79" s="5"/>
      <c r="Z79" s="4"/>
      <c r="AA79" s="4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2:41" s="7" customFormat="1" x14ac:dyDescent="0.2">
      <c r="B80" s="47"/>
      <c r="C80" s="48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4"/>
      <c r="X80" s="5"/>
      <c r="Y80" s="5"/>
      <c r="Z80" s="4"/>
      <c r="AA80" s="4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2:41" s="7" customFormat="1" x14ac:dyDescent="0.2">
      <c r="B81" s="47"/>
      <c r="C81" s="48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4"/>
      <c r="X81" s="5"/>
      <c r="Y81" s="5"/>
      <c r="Z81" s="4"/>
      <c r="AA81" s="4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2:41" s="7" customFormat="1" x14ac:dyDescent="0.2">
      <c r="B82" s="47"/>
      <c r="C82" s="4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4"/>
      <c r="X82" s="5"/>
      <c r="Y82" s="5"/>
      <c r="Z82" s="4"/>
      <c r="AA82" s="4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2:41" s="7" customFormat="1" x14ac:dyDescent="0.2">
      <c r="B83" s="47"/>
      <c r="C83" s="48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4"/>
      <c r="X83" s="5"/>
      <c r="Y83" s="5"/>
      <c r="Z83" s="4"/>
      <c r="AA83" s="4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2:41" s="7" customFormat="1" x14ac:dyDescent="0.2">
      <c r="B84" s="47"/>
      <c r="C84" s="48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4"/>
      <c r="X84" s="5"/>
      <c r="Y84" s="5"/>
      <c r="Z84" s="4"/>
      <c r="AA84" s="4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2:41" s="7" customFormat="1" x14ac:dyDescent="0.2">
      <c r="B85" s="47"/>
      <c r="C85" s="48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4"/>
      <c r="X85" s="5"/>
      <c r="Y85" s="5"/>
      <c r="Z85" s="4"/>
      <c r="AA85" s="4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2:41" s="7" customFormat="1" x14ac:dyDescent="0.2">
      <c r="B86" s="47"/>
      <c r="C86" s="48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4"/>
      <c r="X86" s="5"/>
      <c r="Y86" s="5"/>
      <c r="Z86" s="4"/>
      <c r="AA86" s="4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2:41" s="7" customFormat="1" x14ac:dyDescent="0.2">
      <c r="B87" s="47"/>
      <c r="C87" s="4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4"/>
      <c r="X87" s="5"/>
      <c r="Y87" s="5"/>
      <c r="Z87" s="4"/>
      <c r="AA87" s="4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2:41" s="7" customFormat="1" x14ac:dyDescent="0.2">
      <c r="B88" s="47"/>
      <c r="C88" s="48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4"/>
      <c r="X88" s="5"/>
      <c r="Y88" s="5"/>
      <c r="Z88" s="4"/>
      <c r="AA88" s="4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2:41" s="7" customFormat="1" x14ac:dyDescent="0.2">
      <c r="B89" s="47"/>
      <c r="C89" s="48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4"/>
      <c r="X89" s="5"/>
      <c r="Y89" s="5"/>
      <c r="Z89" s="4"/>
      <c r="AA89" s="4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2:41" s="7" customFormat="1" x14ac:dyDescent="0.2">
      <c r="B90" s="47"/>
      <c r="C90" s="48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4"/>
      <c r="X90" s="5"/>
      <c r="Y90" s="5"/>
      <c r="Z90" s="4"/>
      <c r="AA90" s="4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2:41" s="7" customFormat="1" x14ac:dyDescent="0.2">
      <c r="B91" s="47"/>
      <c r="C91" s="4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4"/>
      <c r="X91" s="5"/>
      <c r="Y91" s="5"/>
      <c r="Z91" s="4"/>
      <c r="AA91" s="4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2:41" s="7" customFormat="1" x14ac:dyDescent="0.2">
      <c r="B92" s="47"/>
      <c r="C92" s="48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4"/>
      <c r="X92" s="5"/>
      <c r="Y92" s="5"/>
      <c r="Z92" s="4"/>
      <c r="AA92" s="4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2:41" s="7" customFormat="1" x14ac:dyDescent="0.2">
      <c r="B93" s="47"/>
      <c r="C93" s="48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4"/>
      <c r="X93" s="5"/>
      <c r="Y93" s="5"/>
      <c r="Z93" s="4"/>
      <c r="AA93" s="4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2:41" s="7" customFormat="1" x14ac:dyDescent="0.2">
      <c r="B94" s="47"/>
      <c r="C94" s="48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4"/>
      <c r="X94" s="5"/>
      <c r="Y94" s="5"/>
      <c r="Z94" s="4"/>
      <c r="AA94" s="4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2:41" s="7" customFormat="1" x14ac:dyDescent="0.2">
      <c r="B95" s="47"/>
      <c r="C95" s="48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4"/>
      <c r="X95" s="5"/>
      <c r="Y95" s="5"/>
      <c r="Z95" s="4"/>
      <c r="AA95" s="4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2:41" s="7" customFormat="1" x14ac:dyDescent="0.2">
      <c r="B96" s="47"/>
      <c r="C96" s="48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4"/>
      <c r="X96" s="5"/>
      <c r="Y96" s="5"/>
      <c r="Z96" s="4"/>
      <c r="AA96" s="4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2:41" s="7" customFormat="1" x14ac:dyDescent="0.2">
      <c r="B97" s="47"/>
      <c r="C97" s="48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4"/>
      <c r="X97" s="5"/>
      <c r="Y97" s="5"/>
      <c r="Z97" s="4"/>
      <c r="AA97" s="4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2:41" s="7" customFormat="1" x14ac:dyDescent="0.2">
      <c r="B98" s="47"/>
      <c r="C98" s="48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4"/>
      <c r="X98" s="5"/>
      <c r="Y98" s="5"/>
      <c r="Z98" s="4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2:41" s="7" customFormat="1" x14ac:dyDescent="0.2">
      <c r="B99" s="47"/>
      <c r="C99" s="48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4"/>
      <c r="X99" s="5"/>
      <c r="Y99" s="5"/>
      <c r="Z99" s="4"/>
      <c r="AA99" s="4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2:41" s="7" customFormat="1" x14ac:dyDescent="0.2">
      <c r="B100" s="47"/>
      <c r="C100" s="48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4"/>
      <c r="X100" s="5"/>
      <c r="Y100" s="5"/>
      <c r="Z100" s="4"/>
      <c r="AA100" s="4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2:41" s="7" customFormat="1" x14ac:dyDescent="0.2">
      <c r="B101" s="47"/>
      <c r="C101" s="48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4"/>
      <c r="X101" s="5"/>
      <c r="Y101" s="5"/>
      <c r="Z101" s="4"/>
      <c r="AA101" s="4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2:41" s="7" customFormat="1" x14ac:dyDescent="0.2">
      <c r="B102" s="47"/>
      <c r="C102" s="48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4"/>
      <c r="X102" s="5"/>
      <c r="Y102" s="5"/>
      <c r="Z102" s="4"/>
      <c r="AA102" s="4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2:41" s="7" customFormat="1" x14ac:dyDescent="0.2">
      <c r="B103" s="47"/>
      <c r="C103" s="48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4"/>
      <c r="X103" s="5"/>
      <c r="Y103" s="5"/>
      <c r="Z103" s="4"/>
      <c r="AA103" s="4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2:41" s="7" customFormat="1" x14ac:dyDescent="0.2">
      <c r="B104" s="47"/>
      <c r="C104" s="48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4"/>
      <c r="X104" s="5"/>
      <c r="Y104" s="5"/>
      <c r="Z104" s="4"/>
      <c r="AA104" s="4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2:41" s="7" customFormat="1" x14ac:dyDescent="0.2">
      <c r="B105" s="47"/>
      <c r="C105" s="48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4"/>
      <c r="X105" s="5"/>
      <c r="Y105" s="5"/>
      <c r="Z105" s="4"/>
      <c r="AA105" s="4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2:41" s="7" customFormat="1" x14ac:dyDescent="0.2">
      <c r="B106" s="47"/>
      <c r="C106" s="48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4"/>
      <c r="X106" s="5"/>
      <c r="Y106" s="5"/>
      <c r="Z106" s="4"/>
      <c r="AA106" s="4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2:41" s="7" customFormat="1" x14ac:dyDescent="0.2">
      <c r="B107" s="47"/>
      <c r="C107" s="48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4"/>
      <c r="X107" s="5"/>
      <c r="Y107" s="5"/>
      <c r="Z107" s="4"/>
      <c r="AA107" s="4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2:41" s="7" customFormat="1" x14ac:dyDescent="0.2">
      <c r="B108" s="47"/>
      <c r="C108" s="48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4"/>
      <c r="X108" s="5"/>
      <c r="Y108" s="5"/>
      <c r="Z108" s="4"/>
      <c r="AA108" s="4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2:41" s="7" customFormat="1" x14ac:dyDescent="0.2">
      <c r="B109" s="47"/>
      <c r="C109" s="48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4"/>
      <c r="X109" s="5"/>
      <c r="Y109" s="5"/>
      <c r="Z109" s="4"/>
      <c r="AA109" s="4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2:41" s="7" customFormat="1" x14ac:dyDescent="0.2">
      <c r="B110" s="47"/>
      <c r="C110" s="48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4"/>
      <c r="X110" s="5"/>
      <c r="Y110" s="5"/>
      <c r="Z110" s="4"/>
      <c r="AA110" s="4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2:41" s="7" customFormat="1" x14ac:dyDescent="0.2">
      <c r="B111" s="47"/>
      <c r="C111" s="48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4"/>
      <c r="X111" s="5"/>
      <c r="Y111" s="5"/>
      <c r="Z111" s="4"/>
      <c r="AA111" s="4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2:41" s="7" customFormat="1" x14ac:dyDescent="0.2">
      <c r="B112" s="47"/>
      <c r="C112" s="48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4"/>
      <c r="X112" s="5"/>
      <c r="Y112" s="5"/>
      <c r="Z112" s="4"/>
      <c r="AA112" s="4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2:41" s="7" customFormat="1" x14ac:dyDescent="0.2">
      <c r="B113" s="47"/>
      <c r="C113" s="4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4"/>
      <c r="X113" s="5"/>
      <c r="Y113" s="5"/>
      <c r="Z113" s="4"/>
      <c r="AA113" s="4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2:41" s="7" customFormat="1" x14ac:dyDescent="0.2">
      <c r="B114" s="47"/>
      <c r="C114" s="48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4"/>
      <c r="X114" s="5"/>
      <c r="Y114" s="5"/>
      <c r="Z114" s="4"/>
      <c r="AA114" s="4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2:41" s="7" customFormat="1" x14ac:dyDescent="0.2">
      <c r="B115" s="47"/>
      <c r="C115" s="48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4"/>
      <c r="X115" s="5"/>
      <c r="Y115" s="5"/>
      <c r="Z115" s="4"/>
      <c r="AA115" s="4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2:41" s="7" customFormat="1" x14ac:dyDescent="0.2">
      <c r="B116" s="47"/>
      <c r="C116" s="48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4"/>
      <c r="X116" s="5"/>
      <c r="Y116" s="5"/>
      <c r="Z116" s="4"/>
      <c r="AA116" s="4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2:41" s="7" customFormat="1" x14ac:dyDescent="0.2">
      <c r="B117" s="47"/>
      <c r="C117" s="48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4"/>
      <c r="X117" s="5"/>
      <c r="Y117" s="5"/>
      <c r="Z117" s="4"/>
      <c r="AA117" s="4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2:41" s="7" customFormat="1" x14ac:dyDescent="0.2">
      <c r="B118" s="47"/>
      <c r="C118" s="48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4"/>
      <c r="X118" s="5"/>
      <c r="Y118" s="5"/>
      <c r="Z118" s="4"/>
      <c r="AA118" s="4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2:41" s="7" customFormat="1" x14ac:dyDescent="0.2">
      <c r="B119" s="47"/>
      <c r="C119" s="48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4"/>
      <c r="X119" s="5"/>
      <c r="Y119" s="5"/>
      <c r="Z119" s="4"/>
      <c r="AA119" s="4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2:41" s="7" customFormat="1" x14ac:dyDescent="0.2">
      <c r="B120" s="47"/>
      <c r="C120" s="48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4"/>
      <c r="X120" s="5"/>
      <c r="Y120" s="5"/>
      <c r="Z120" s="4"/>
      <c r="AA120" s="4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2:41" s="7" customFormat="1" x14ac:dyDescent="0.2">
      <c r="B121" s="47"/>
      <c r="C121" s="48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4"/>
      <c r="X121" s="5"/>
      <c r="Y121" s="5"/>
      <c r="Z121" s="4"/>
      <c r="AA121" s="4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2:41" s="7" customFormat="1" x14ac:dyDescent="0.2">
      <c r="B122" s="47"/>
      <c r="C122" s="48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4"/>
      <c r="X122" s="5"/>
      <c r="Y122" s="5"/>
      <c r="Z122" s="4"/>
      <c r="AA122" s="4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2:41" s="7" customFormat="1" x14ac:dyDescent="0.2">
      <c r="B123" s="47"/>
      <c r="C123" s="48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4"/>
      <c r="X123" s="5"/>
      <c r="Y123" s="5"/>
      <c r="Z123" s="4"/>
      <c r="AA123" s="4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2:41" s="7" customFormat="1" x14ac:dyDescent="0.2">
      <c r="B124" s="47"/>
      <c r="C124" s="4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4"/>
      <c r="X124" s="5"/>
      <c r="Y124" s="5"/>
      <c r="Z124" s="4"/>
      <c r="AA124" s="4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2:41" s="7" customFormat="1" x14ac:dyDescent="0.2">
      <c r="B125" s="47"/>
      <c r="C125" s="4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4"/>
      <c r="X125" s="5"/>
      <c r="Y125" s="5"/>
      <c r="Z125" s="4"/>
      <c r="AA125" s="4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2:41" s="7" customFormat="1" x14ac:dyDescent="0.2">
      <c r="B126" s="47"/>
      <c r="C126" s="48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4"/>
      <c r="X126" s="5"/>
      <c r="Y126" s="5"/>
      <c r="Z126" s="4"/>
      <c r="AA126" s="4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2:41" s="7" customFormat="1" x14ac:dyDescent="0.2">
      <c r="B127" s="47"/>
      <c r="C127" s="48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4"/>
      <c r="X127" s="5"/>
      <c r="Y127" s="5"/>
      <c r="Z127" s="4"/>
      <c r="AA127" s="4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2:41" s="7" customFormat="1" x14ac:dyDescent="0.2">
      <c r="B128" s="47"/>
      <c r="C128" s="48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4"/>
      <c r="X128" s="5"/>
      <c r="Y128" s="5"/>
      <c r="Z128" s="4"/>
      <c r="AA128" s="4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2:41" s="7" customFormat="1" x14ac:dyDescent="0.2">
      <c r="B129" s="47"/>
      <c r="C129" s="48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4"/>
      <c r="X129" s="5"/>
      <c r="Y129" s="5"/>
      <c r="Z129" s="4"/>
      <c r="AA129" s="4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2:41" s="7" customFormat="1" x14ac:dyDescent="0.2">
      <c r="B130" s="47"/>
      <c r="C130" s="48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4"/>
      <c r="X130" s="5"/>
      <c r="Y130" s="5"/>
      <c r="Z130" s="4"/>
      <c r="AA130" s="4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2:41" s="7" customFormat="1" x14ac:dyDescent="0.2">
      <c r="B131" s="47"/>
      <c r="C131" s="48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4"/>
      <c r="X131" s="5"/>
      <c r="Y131" s="5"/>
      <c r="Z131" s="4"/>
      <c r="AA131" s="4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2:41" s="7" customFormat="1" x14ac:dyDescent="0.2">
      <c r="B132" s="47"/>
      <c r="C132" s="48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4"/>
      <c r="X132" s="5"/>
      <c r="Y132" s="5"/>
      <c r="Z132" s="4"/>
      <c r="AA132" s="4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2:41" s="7" customFormat="1" x14ac:dyDescent="0.2">
      <c r="B133" s="47"/>
      <c r="C133" s="48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4"/>
      <c r="X133" s="5"/>
      <c r="Y133" s="5"/>
      <c r="Z133" s="4"/>
      <c r="AA133" s="4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2:41" s="7" customFormat="1" x14ac:dyDescent="0.2">
      <c r="B134" s="47"/>
      <c r="C134" s="48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4"/>
      <c r="X134" s="5"/>
      <c r="Y134" s="5"/>
      <c r="Z134" s="4"/>
      <c r="AA134" s="4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2:41" s="7" customFormat="1" x14ac:dyDescent="0.2">
      <c r="B135" s="47"/>
      <c r="C135" s="4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4"/>
      <c r="X135" s="5"/>
      <c r="Y135" s="5"/>
      <c r="Z135" s="4"/>
      <c r="AA135" s="4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2:41" s="7" customFormat="1" x14ac:dyDescent="0.2">
      <c r="B136" s="47"/>
      <c r="C136" s="48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4"/>
      <c r="X136" s="5"/>
      <c r="Y136" s="5"/>
      <c r="Z136" s="4"/>
      <c r="AA136" s="4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2:41" s="7" customFormat="1" x14ac:dyDescent="0.2">
      <c r="B137" s="47"/>
      <c r="C137" s="48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4"/>
      <c r="X137" s="5"/>
      <c r="Y137" s="5"/>
      <c r="Z137" s="4"/>
      <c r="AA137" s="4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2:41" s="7" customFormat="1" x14ac:dyDescent="0.2">
      <c r="B138" s="47"/>
      <c r="C138" s="48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4"/>
      <c r="X138" s="5"/>
      <c r="Y138" s="5"/>
      <c r="Z138" s="4"/>
      <c r="AA138" s="4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2:41" s="7" customFormat="1" x14ac:dyDescent="0.2">
      <c r="B139" s="47"/>
      <c r="C139" s="48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4"/>
      <c r="X139" s="5"/>
      <c r="Y139" s="5"/>
      <c r="Z139" s="4"/>
      <c r="AA139" s="4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2:41" s="7" customFormat="1" x14ac:dyDescent="0.2">
      <c r="B140" s="47"/>
      <c r="C140" s="48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4"/>
      <c r="X140" s="5"/>
      <c r="Y140" s="5"/>
      <c r="Z140" s="4"/>
      <c r="AA140" s="4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</row>
    <row r="141" spans="2:41" s="7" customFormat="1" x14ac:dyDescent="0.2">
      <c r="B141" s="47"/>
      <c r="C141" s="48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4"/>
      <c r="X141" s="5"/>
      <c r="Y141" s="5"/>
      <c r="Z141" s="4"/>
      <c r="AA141" s="4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  <row r="142" spans="2:41" s="7" customFormat="1" x14ac:dyDescent="0.2">
      <c r="B142" s="47"/>
      <c r="C142" s="4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4"/>
      <c r="X142" s="5"/>
      <c r="Y142" s="5"/>
      <c r="Z142" s="4"/>
      <c r="AA142" s="4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</row>
    <row r="143" spans="2:41" s="7" customFormat="1" x14ac:dyDescent="0.2">
      <c r="B143" s="47"/>
      <c r="C143" s="48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4"/>
      <c r="X143" s="5"/>
      <c r="Y143" s="5"/>
      <c r="Z143" s="4"/>
      <c r="AA143" s="4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2:41" s="7" customFormat="1" x14ac:dyDescent="0.2">
      <c r="B144" s="47"/>
      <c r="C144" s="48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4"/>
      <c r="X144" s="5"/>
      <c r="Y144" s="5"/>
      <c r="Z144" s="4"/>
      <c r="AA144" s="4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  <row r="145" spans="2:41" s="7" customFormat="1" x14ac:dyDescent="0.2">
      <c r="B145" s="47"/>
      <c r="C145" s="48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4"/>
      <c r="X145" s="5"/>
      <c r="Y145" s="5"/>
      <c r="Z145" s="4"/>
      <c r="AA145" s="4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</row>
    <row r="146" spans="2:41" s="7" customFormat="1" x14ac:dyDescent="0.2">
      <c r="B146" s="47"/>
      <c r="C146" s="48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4"/>
      <c r="X146" s="5"/>
      <c r="Y146" s="5"/>
      <c r="Z146" s="4"/>
      <c r="AA146" s="4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</row>
    <row r="147" spans="2:41" s="7" customFormat="1" x14ac:dyDescent="0.2">
      <c r="B147" s="47"/>
      <c r="C147" s="48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4"/>
      <c r="X147" s="5"/>
      <c r="Y147" s="5"/>
      <c r="Z147" s="4"/>
      <c r="AA147" s="4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</row>
    <row r="148" spans="2:41" s="7" customFormat="1" x14ac:dyDescent="0.2">
      <c r="B148" s="47"/>
      <c r="C148" s="48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4"/>
      <c r="X148" s="5"/>
      <c r="Y148" s="5"/>
      <c r="Z148" s="4"/>
      <c r="AA148" s="4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</row>
    <row r="149" spans="2:41" s="7" customFormat="1" x14ac:dyDescent="0.2">
      <c r="B149" s="47"/>
      <c r="C149" s="48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4"/>
      <c r="X149" s="5"/>
      <c r="Y149" s="5"/>
      <c r="Z149" s="4"/>
      <c r="AA149" s="4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</row>
    <row r="150" spans="2:41" s="7" customFormat="1" x14ac:dyDescent="0.2">
      <c r="B150" s="47"/>
      <c r="C150" s="48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4"/>
      <c r="X150" s="5"/>
      <c r="Y150" s="5"/>
      <c r="Z150" s="4"/>
      <c r="AA150" s="4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</row>
    <row r="151" spans="2:41" s="7" customFormat="1" x14ac:dyDescent="0.2">
      <c r="B151" s="47"/>
      <c r="C151" s="48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4"/>
      <c r="X151" s="5"/>
      <c r="Y151" s="5"/>
      <c r="Z151" s="4"/>
      <c r="AA151" s="4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</row>
    <row r="152" spans="2:41" s="7" customFormat="1" x14ac:dyDescent="0.2">
      <c r="B152" s="47"/>
      <c r="C152" s="48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4"/>
      <c r="X152" s="5"/>
      <c r="Y152" s="5"/>
      <c r="Z152" s="4"/>
      <c r="AA152" s="4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</row>
    <row r="153" spans="2:41" s="7" customFormat="1" x14ac:dyDescent="0.2">
      <c r="B153" s="47"/>
      <c r="C153" s="48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4"/>
      <c r="X153" s="5"/>
      <c r="Y153" s="5"/>
      <c r="Z153" s="4"/>
      <c r="AA153" s="4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</row>
    <row r="154" spans="2:41" s="7" customFormat="1" x14ac:dyDescent="0.2">
      <c r="B154" s="47"/>
      <c r="C154" s="48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4"/>
      <c r="X154" s="5"/>
      <c r="Y154" s="5"/>
      <c r="Z154" s="4"/>
      <c r="AA154" s="4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</row>
    <row r="155" spans="2:41" s="7" customFormat="1" x14ac:dyDescent="0.2">
      <c r="B155" s="47"/>
      <c r="C155" s="48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4"/>
      <c r="X155" s="5"/>
      <c r="Y155" s="5"/>
      <c r="Z155" s="4"/>
      <c r="AA155" s="4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</row>
    <row r="156" spans="2:41" s="7" customFormat="1" x14ac:dyDescent="0.2">
      <c r="B156" s="47"/>
      <c r="C156" s="48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4"/>
      <c r="X156" s="5"/>
      <c r="Y156" s="5"/>
      <c r="Z156" s="4"/>
      <c r="AA156" s="4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</row>
    <row r="157" spans="2:41" s="7" customFormat="1" x14ac:dyDescent="0.2">
      <c r="B157" s="47"/>
      <c r="C157" s="4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4"/>
      <c r="X157" s="5"/>
      <c r="Y157" s="5"/>
      <c r="Z157" s="4"/>
      <c r="AA157" s="4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</row>
    <row r="158" spans="2:41" s="7" customFormat="1" x14ac:dyDescent="0.2">
      <c r="B158" s="47"/>
      <c r="C158" s="48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4"/>
      <c r="X158" s="5"/>
      <c r="Y158" s="5"/>
      <c r="Z158" s="4"/>
      <c r="AA158" s="4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</row>
    <row r="159" spans="2:41" s="7" customFormat="1" x14ac:dyDescent="0.2">
      <c r="B159" s="47"/>
      <c r="C159" s="48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4"/>
      <c r="X159" s="5"/>
      <c r="Y159" s="5"/>
      <c r="Z159" s="4"/>
      <c r="AA159" s="4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</row>
    <row r="160" spans="2:41" s="7" customFormat="1" x14ac:dyDescent="0.2">
      <c r="B160" s="47"/>
      <c r="C160" s="48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4"/>
      <c r="X160" s="5"/>
      <c r="Y160" s="5"/>
      <c r="Z160" s="4"/>
      <c r="AA160" s="4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</row>
    <row r="161" spans="2:41" s="7" customFormat="1" x14ac:dyDescent="0.2">
      <c r="B161" s="47"/>
      <c r="C161" s="48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4"/>
      <c r="X161" s="5"/>
      <c r="Y161" s="5"/>
      <c r="Z161" s="4"/>
      <c r="AA161" s="4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</row>
    <row r="162" spans="2:41" s="7" customFormat="1" x14ac:dyDescent="0.2">
      <c r="B162" s="47"/>
      <c r="C162" s="48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4"/>
      <c r="X162" s="5"/>
      <c r="Y162" s="5"/>
      <c r="Z162" s="4"/>
      <c r="AA162" s="4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</row>
    <row r="163" spans="2:41" s="7" customFormat="1" x14ac:dyDescent="0.2">
      <c r="B163" s="47"/>
      <c r="C163" s="48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4"/>
      <c r="X163" s="5"/>
      <c r="Y163" s="5"/>
      <c r="Z163" s="4"/>
      <c r="AA163" s="4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</row>
    <row r="164" spans="2:41" s="7" customFormat="1" x14ac:dyDescent="0.2">
      <c r="B164" s="47"/>
      <c r="C164" s="48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4"/>
      <c r="X164" s="5"/>
      <c r="Y164" s="5"/>
      <c r="Z164" s="4"/>
      <c r="AA164" s="4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</row>
    <row r="165" spans="2:41" s="7" customFormat="1" x14ac:dyDescent="0.2">
      <c r="B165" s="47"/>
      <c r="C165" s="48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4"/>
      <c r="X165" s="5"/>
      <c r="Y165" s="5"/>
      <c r="Z165" s="4"/>
      <c r="AA165" s="4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</row>
    <row r="166" spans="2:41" s="7" customFormat="1" x14ac:dyDescent="0.2">
      <c r="B166" s="47"/>
      <c r="C166" s="48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4"/>
      <c r="X166" s="5"/>
      <c r="Y166" s="5"/>
      <c r="Z166" s="4"/>
      <c r="AA166" s="4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</row>
    <row r="167" spans="2:41" s="7" customFormat="1" x14ac:dyDescent="0.2">
      <c r="B167" s="47"/>
      <c r="C167" s="48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4"/>
      <c r="X167" s="5"/>
      <c r="Y167" s="5"/>
      <c r="Z167" s="4"/>
      <c r="AA167" s="4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</row>
    <row r="168" spans="2:41" s="7" customFormat="1" x14ac:dyDescent="0.2">
      <c r="B168" s="47"/>
      <c r="C168" s="48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4"/>
      <c r="X168" s="5"/>
      <c r="Y168" s="5"/>
      <c r="Z168" s="4"/>
      <c r="AA168" s="4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</row>
    <row r="169" spans="2:41" s="7" customFormat="1" x14ac:dyDescent="0.2">
      <c r="B169" s="47"/>
      <c r="C169" s="48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4"/>
      <c r="X169" s="5"/>
      <c r="Y169" s="5"/>
      <c r="Z169" s="4"/>
      <c r="AA169" s="4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</row>
    <row r="170" spans="2:41" s="7" customFormat="1" x14ac:dyDescent="0.2">
      <c r="B170" s="47"/>
      <c r="C170" s="48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4"/>
      <c r="X170" s="5"/>
      <c r="Y170" s="5"/>
      <c r="Z170" s="4"/>
      <c r="AA170" s="4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</row>
    <row r="171" spans="2:41" s="7" customFormat="1" x14ac:dyDescent="0.2">
      <c r="B171" s="47"/>
      <c r="C171" s="48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4"/>
      <c r="X171" s="5"/>
      <c r="Y171" s="5"/>
      <c r="Z171" s="4"/>
      <c r="AA171" s="4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</row>
    <row r="172" spans="2:41" s="7" customFormat="1" x14ac:dyDescent="0.2">
      <c r="B172" s="47"/>
      <c r="C172" s="48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4"/>
      <c r="X172" s="5"/>
      <c r="Y172" s="5"/>
      <c r="Z172" s="4"/>
      <c r="AA172" s="4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</row>
    <row r="173" spans="2:41" s="7" customFormat="1" x14ac:dyDescent="0.2">
      <c r="B173" s="47"/>
      <c r="C173" s="48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4"/>
      <c r="X173" s="5"/>
      <c r="Y173" s="5"/>
      <c r="Z173" s="4"/>
      <c r="AA173" s="4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</row>
    <row r="174" spans="2:41" s="7" customFormat="1" x14ac:dyDescent="0.2">
      <c r="B174" s="47"/>
      <c r="C174" s="48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4"/>
      <c r="X174" s="5"/>
      <c r="Y174" s="5"/>
      <c r="Z174" s="4"/>
      <c r="AA174" s="4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</row>
    <row r="175" spans="2:41" s="7" customFormat="1" x14ac:dyDescent="0.2">
      <c r="B175" s="47"/>
      <c r="C175" s="48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4"/>
      <c r="X175" s="5"/>
      <c r="Y175" s="5"/>
      <c r="Z175" s="4"/>
      <c r="AA175" s="4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</row>
    <row r="176" spans="2:41" s="7" customFormat="1" x14ac:dyDescent="0.2">
      <c r="B176" s="47"/>
      <c r="C176" s="48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4"/>
      <c r="X176" s="5"/>
      <c r="Y176" s="5"/>
      <c r="Z176" s="4"/>
      <c r="AA176" s="4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</row>
    <row r="177" spans="2:41" s="7" customFormat="1" x14ac:dyDescent="0.2">
      <c r="B177" s="47"/>
      <c r="C177" s="48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4"/>
      <c r="X177" s="5"/>
      <c r="Y177" s="5"/>
      <c r="Z177" s="4"/>
      <c r="AA177" s="4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</row>
    <row r="178" spans="2:41" s="7" customFormat="1" x14ac:dyDescent="0.2">
      <c r="B178" s="47"/>
      <c r="C178" s="48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4"/>
      <c r="X178" s="5"/>
      <c r="Y178" s="5"/>
      <c r="Z178" s="4"/>
      <c r="AA178" s="4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</row>
    <row r="179" spans="2:41" s="7" customFormat="1" x14ac:dyDescent="0.2">
      <c r="B179" s="47"/>
      <c r="C179" s="4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4"/>
      <c r="X179" s="5"/>
      <c r="Y179" s="5"/>
      <c r="Z179" s="4"/>
      <c r="AA179" s="4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</row>
    <row r="180" spans="2:41" s="7" customFormat="1" x14ac:dyDescent="0.2">
      <c r="B180" s="47"/>
      <c r="C180" s="48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4"/>
      <c r="X180" s="5"/>
      <c r="Y180" s="5"/>
      <c r="Z180" s="4"/>
      <c r="AA180" s="4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2:41" s="7" customFormat="1" x14ac:dyDescent="0.2">
      <c r="B181" s="47"/>
      <c r="C181" s="48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4"/>
      <c r="X181" s="5"/>
      <c r="Y181" s="5"/>
      <c r="Z181" s="4"/>
      <c r="AA181" s="4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2:41" s="7" customFormat="1" x14ac:dyDescent="0.2">
      <c r="B182" s="47"/>
      <c r="C182" s="48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4"/>
      <c r="X182" s="5"/>
      <c r="Y182" s="5"/>
      <c r="Z182" s="4"/>
      <c r="AA182" s="4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2:41" s="7" customFormat="1" x14ac:dyDescent="0.2">
      <c r="B183" s="47"/>
      <c r="C183" s="48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4"/>
      <c r="X183" s="5"/>
      <c r="Y183" s="5"/>
      <c r="Z183" s="4"/>
      <c r="AA183" s="4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</row>
    <row r="184" spans="2:41" s="7" customFormat="1" x14ac:dyDescent="0.2">
      <c r="B184" s="47"/>
      <c r="C184" s="48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4"/>
      <c r="X184" s="5"/>
      <c r="Y184" s="5"/>
      <c r="Z184" s="4"/>
      <c r="AA184" s="4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</row>
    <row r="185" spans="2:41" s="7" customFormat="1" x14ac:dyDescent="0.2">
      <c r="B185" s="47"/>
      <c r="C185" s="48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4"/>
      <c r="X185" s="5"/>
      <c r="Y185" s="5"/>
      <c r="Z185" s="4"/>
      <c r="AA185" s="4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</row>
    <row r="186" spans="2:41" s="7" customFormat="1" x14ac:dyDescent="0.2">
      <c r="B186" s="47"/>
      <c r="C186" s="48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4"/>
      <c r="X186" s="5"/>
      <c r="Y186" s="5"/>
      <c r="Z186" s="4"/>
      <c r="AA186" s="4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</row>
    <row r="187" spans="2:41" s="7" customFormat="1" x14ac:dyDescent="0.2">
      <c r="B187" s="47"/>
      <c r="C187" s="48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4"/>
      <c r="X187" s="5"/>
      <c r="Y187" s="5"/>
      <c r="Z187" s="4"/>
      <c r="AA187" s="4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</row>
    <row r="188" spans="2:41" s="7" customFormat="1" x14ac:dyDescent="0.2">
      <c r="B188" s="47"/>
      <c r="C188" s="48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4"/>
      <c r="X188" s="5"/>
      <c r="Y188" s="5"/>
      <c r="Z188" s="4"/>
      <c r="AA188" s="4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</row>
    <row r="189" spans="2:41" s="7" customFormat="1" x14ac:dyDescent="0.2">
      <c r="B189" s="47"/>
      <c r="C189" s="4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4"/>
      <c r="X189" s="5"/>
      <c r="Y189" s="5"/>
      <c r="Z189" s="4"/>
      <c r="AA189" s="4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2:41" s="7" customFormat="1" x14ac:dyDescent="0.2">
      <c r="B190" s="47"/>
      <c r="C190" s="48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4"/>
      <c r="X190" s="5"/>
      <c r="Y190" s="5"/>
      <c r="Z190" s="4"/>
      <c r="AA190" s="4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2:41" s="7" customFormat="1" x14ac:dyDescent="0.2">
      <c r="B191" s="47"/>
      <c r="C191" s="48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4"/>
      <c r="X191" s="5"/>
      <c r="Y191" s="5"/>
      <c r="Z191" s="4"/>
      <c r="AA191" s="4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2:41" s="7" customFormat="1" x14ac:dyDescent="0.2">
      <c r="B192" s="47"/>
      <c r="C192" s="48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4"/>
      <c r="X192" s="5"/>
      <c r="Y192" s="5"/>
      <c r="Z192" s="4"/>
      <c r="AA192" s="4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2:41" s="7" customFormat="1" x14ac:dyDescent="0.2">
      <c r="B193" s="47"/>
      <c r="C193" s="48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4"/>
      <c r="X193" s="5"/>
      <c r="Y193" s="5"/>
      <c r="Z193" s="4"/>
      <c r="AA193" s="4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2:41" s="7" customFormat="1" x14ac:dyDescent="0.2">
      <c r="B194" s="47"/>
      <c r="C194" s="48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4"/>
      <c r="X194" s="5"/>
      <c r="Y194" s="5"/>
      <c r="Z194" s="4"/>
      <c r="AA194" s="4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2:41" s="7" customFormat="1" x14ac:dyDescent="0.2">
      <c r="B195" s="47"/>
      <c r="C195" s="48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4"/>
      <c r="X195" s="5"/>
      <c r="Y195" s="5"/>
      <c r="Z195" s="4"/>
      <c r="AA195" s="4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2:41" s="7" customFormat="1" x14ac:dyDescent="0.2">
      <c r="B196" s="47"/>
      <c r="C196" s="48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4"/>
      <c r="X196" s="5"/>
      <c r="Y196" s="5"/>
      <c r="Z196" s="4"/>
      <c r="AA196" s="4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</row>
    <row r="197" spans="2:41" s="7" customFormat="1" x14ac:dyDescent="0.2">
      <c r="B197" s="47"/>
      <c r="C197" s="48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4"/>
      <c r="X197" s="5"/>
      <c r="Y197" s="5"/>
      <c r="Z197" s="4"/>
      <c r="AA197" s="4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</row>
    <row r="198" spans="2:41" s="7" customFormat="1" x14ac:dyDescent="0.2">
      <c r="B198" s="47"/>
      <c r="C198" s="48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4"/>
      <c r="X198" s="5"/>
      <c r="Y198" s="5"/>
      <c r="Z198" s="4"/>
      <c r="AA198" s="4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</row>
    <row r="199" spans="2:41" s="7" customFormat="1" x14ac:dyDescent="0.2">
      <c r="B199" s="47"/>
      <c r="C199" s="48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4"/>
      <c r="X199" s="5"/>
      <c r="Y199" s="5"/>
      <c r="Z199" s="4"/>
      <c r="AA199" s="4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</row>
    <row r="200" spans="2:41" s="7" customFormat="1" x14ac:dyDescent="0.2">
      <c r="B200" s="47"/>
      <c r="C200" s="48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4"/>
      <c r="X200" s="5"/>
      <c r="Y200" s="5"/>
      <c r="Z200" s="4"/>
      <c r="AA200" s="4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</row>
    <row r="201" spans="2:41" s="7" customFormat="1" x14ac:dyDescent="0.2">
      <c r="B201" s="47"/>
      <c r="C201" s="4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4"/>
      <c r="X201" s="5"/>
      <c r="Y201" s="5"/>
      <c r="Z201" s="4"/>
      <c r="AA201" s="4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</row>
    <row r="202" spans="2:41" s="7" customFormat="1" x14ac:dyDescent="0.2">
      <c r="B202" s="47"/>
      <c r="C202" s="48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4"/>
      <c r="X202" s="5"/>
      <c r="Y202" s="5"/>
      <c r="Z202" s="4"/>
      <c r="AA202" s="4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2:41" s="7" customFormat="1" x14ac:dyDescent="0.2">
      <c r="B203" s="47"/>
      <c r="C203" s="48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4"/>
      <c r="X203" s="5"/>
      <c r="Y203" s="5"/>
      <c r="Z203" s="4"/>
      <c r="AA203" s="4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2:41" s="7" customFormat="1" x14ac:dyDescent="0.2">
      <c r="B204" s="47"/>
      <c r="C204" s="48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4"/>
      <c r="X204" s="5"/>
      <c r="Y204" s="5"/>
      <c r="Z204" s="4"/>
      <c r="AA204" s="4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2:41" s="7" customFormat="1" x14ac:dyDescent="0.2">
      <c r="B205" s="47"/>
      <c r="C205" s="48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4"/>
      <c r="X205" s="5"/>
      <c r="Y205" s="5"/>
      <c r="Z205" s="4"/>
      <c r="AA205" s="4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2:41" s="7" customFormat="1" x14ac:dyDescent="0.2">
      <c r="B206" s="47"/>
      <c r="C206" s="48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4"/>
      <c r="X206" s="5"/>
      <c r="Y206" s="5"/>
      <c r="Z206" s="4"/>
      <c r="AA206" s="4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2:41" s="7" customFormat="1" x14ac:dyDescent="0.2">
      <c r="B207" s="47"/>
      <c r="C207" s="48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4"/>
      <c r="X207" s="5"/>
      <c r="Y207" s="5"/>
      <c r="Z207" s="4"/>
      <c r="AA207" s="4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2:41" s="7" customFormat="1" x14ac:dyDescent="0.2">
      <c r="B208" s="47"/>
      <c r="C208" s="48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4"/>
      <c r="X208" s="5"/>
      <c r="Y208" s="5"/>
      <c r="Z208" s="4"/>
      <c r="AA208" s="4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2:41" s="7" customFormat="1" x14ac:dyDescent="0.2">
      <c r="B209" s="47"/>
      <c r="C209" s="48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4"/>
      <c r="X209" s="5"/>
      <c r="Y209" s="5"/>
      <c r="Z209" s="4"/>
      <c r="AA209" s="4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2:41" s="7" customFormat="1" x14ac:dyDescent="0.2">
      <c r="B210" s="47"/>
      <c r="C210" s="48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4"/>
      <c r="X210" s="5"/>
      <c r="Y210" s="5"/>
      <c r="Z210" s="4"/>
      <c r="AA210" s="4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  <row r="211" spans="2:41" s="7" customFormat="1" x14ac:dyDescent="0.2">
      <c r="B211" s="47"/>
      <c r="C211" s="48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4"/>
      <c r="X211" s="5"/>
      <c r="Y211" s="5"/>
      <c r="Z211" s="4"/>
      <c r="AA211" s="4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</row>
    <row r="212" spans="2:41" s="7" customFormat="1" x14ac:dyDescent="0.2">
      <c r="B212" s="47"/>
      <c r="C212" s="48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4"/>
      <c r="X212" s="5"/>
      <c r="Y212" s="5"/>
      <c r="Z212" s="4"/>
      <c r="AA212" s="4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</row>
    <row r="213" spans="2:41" s="7" customFormat="1" x14ac:dyDescent="0.2">
      <c r="B213" s="47"/>
      <c r="C213" s="48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4"/>
      <c r="X213" s="5"/>
      <c r="Y213" s="5"/>
      <c r="Z213" s="4"/>
      <c r="AA213" s="4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</row>
    <row r="214" spans="2:41" s="7" customFormat="1" x14ac:dyDescent="0.2">
      <c r="B214" s="47"/>
      <c r="C214" s="48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4"/>
      <c r="X214" s="5"/>
      <c r="Y214" s="5"/>
      <c r="Z214" s="4"/>
      <c r="AA214" s="4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</row>
    <row r="215" spans="2:41" s="7" customFormat="1" x14ac:dyDescent="0.2">
      <c r="B215" s="47"/>
      <c r="C215" s="48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4"/>
      <c r="X215" s="5"/>
      <c r="Y215" s="5"/>
      <c r="Z215" s="4"/>
      <c r="AA215" s="4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</row>
    <row r="216" spans="2:41" s="7" customFormat="1" x14ac:dyDescent="0.2">
      <c r="B216" s="47"/>
      <c r="C216" s="48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4"/>
      <c r="X216" s="5"/>
      <c r="Y216" s="5"/>
      <c r="Z216" s="4"/>
      <c r="AA216" s="4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</row>
    <row r="217" spans="2:41" s="7" customFormat="1" x14ac:dyDescent="0.2">
      <c r="B217" s="47"/>
      <c r="C217" s="48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4"/>
      <c r="X217" s="5"/>
      <c r="Y217" s="5"/>
      <c r="Z217" s="4"/>
      <c r="AA217" s="4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</row>
    <row r="218" spans="2:41" s="7" customFormat="1" x14ac:dyDescent="0.2">
      <c r="B218" s="47"/>
      <c r="C218" s="48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4"/>
      <c r="X218" s="5"/>
      <c r="Y218" s="5"/>
      <c r="Z218" s="4"/>
      <c r="AA218" s="4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</row>
    <row r="219" spans="2:41" s="7" customFormat="1" x14ac:dyDescent="0.2">
      <c r="B219" s="47"/>
      <c r="C219" s="48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4"/>
      <c r="X219" s="5"/>
      <c r="Y219" s="5"/>
      <c r="Z219" s="4"/>
      <c r="AA219" s="4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</row>
    <row r="220" spans="2:41" s="7" customFormat="1" x14ac:dyDescent="0.2">
      <c r="B220" s="47"/>
      <c r="C220" s="48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4"/>
      <c r="X220" s="5"/>
      <c r="Y220" s="5"/>
      <c r="Z220" s="4"/>
      <c r="AA220" s="4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</row>
    <row r="221" spans="2:41" s="7" customFormat="1" x14ac:dyDescent="0.2">
      <c r="B221" s="47"/>
      <c r="C221" s="48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4"/>
      <c r="X221" s="5"/>
      <c r="Y221" s="5"/>
      <c r="Z221" s="4"/>
      <c r="AA221" s="4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</row>
    <row r="222" spans="2:41" s="7" customFormat="1" x14ac:dyDescent="0.2">
      <c r="B222" s="47"/>
      <c r="C222" s="48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4"/>
      <c r="X222" s="5"/>
      <c r="Y222" s="5"/>
      <c r="Z222" s="4"/>
      <c r="AA222" s="4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</row>
    <row r="223" spans="2:41" s="7" customFormat="1" x14ac:dyDescent="0.2">
      <c r="B223" s="47"/>
      <c r="C223" s="4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4"/>
      <c r="X223" s="5"/>
      <c r="Y223" s="5"/>
      <c r="Z223" s="4"/>
      <c r="AA223" s="4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</row>
    <row r="224" spans="2:41" s="7" customFormat="1" x14ac:dyDescent="0.2">
      <c r="B224" s="47"/>
      <c r="C224" s="48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4"/>
      <c r="X224" s="5"/>
      <c r="Y224" s="5"/>
      <c r="Z224" s="4"/>
      <c r="AA224" s="4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</row>
    <row r="225" spans="2:41" s="7" customFormat="1" x14ac:dyDescent="0.2">
      <c r="B225" s="47"/>
      <c r="C225" s="48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4"/>
      <c r="X225" s="5"/>
      <c r="Y225" s="5"/>
      <c r="Z225" s="4"/>
      <c r="AA225" s="4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</row>
    <row r="226" spans="2:41" s="7" customFormat="1" x14ac:dyDescent="0.2">
      <c r="B226" s="47"/>
      <c r="C226" s="48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4"/>
      <c r="X226" s="5"/>
      <c r="Y226" s="5"/>
      <c r="Z226" s="4"/>
      <c r="AA226" s="4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</row>
    <row r="227" spans="2:41" s="7" customFormat="1" x14ac:dyDescent="0.2">
      <c r="B227" s="47"/>
      <c r="C227" s="48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4"/>
      <c r="X227" s="5"/>
      <c r="Y227" s="5"/>
      <c r="Z227" s="4"/>
      <c r="AA227" s="4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</row>
    <row r="228" spans="2:41" s="7" customFormat="1" x14ac:dyDescent="0.2">
      <c r="B228" s="47"/>
      <c r="C228" s="48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4"/>
      <c r="X228" s="5"/>
      <c r="Y228" s="5"/>
      <c r="Z228" s="4"/>
      <c r="AA228" s="4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</row>
    <row r="229" spans="2:41" s="7" customFormat="1" x14ac:dyDescent="0.2">
      <c r="B229" s="47"/>
      <c r="C229" s="48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4"/>
      <c r="X229" s="5"/>
      <c r="Y229" s="5"/>
      <c r="Z229" s="4"/>
      <c r="AA229" s="4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</row>
    <row r="230" spans="2:41" s="7" customFormat="1" x14ac:dyDescent="0.2">
      <c r="B230" s="47"/>
      <c r="C230" s="48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4"/>
      <c r="X230" s="5"/>
      <c r="Y230" s="5"/>
      <c r="Z230" s="4"/>
      <c r="AA230" s="4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</row>
    <row r="231" spans="2:41" s="7" customFormat="1" x14ac:dyDescent="0.2">
      <c r="B231" s="47"/>
      <c r="C231" s="48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4"/>
      <c r="X231" s="5"/>
      <c r="Y231" s="5"/>
      <c r="Z231" s="4"/>
      <c r="AA231" s="4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2:41" s="7" customFormat="1" x14ac:dyDescent="0.2">
      <c r="B232" s="47"/>
      <c r="C232" s="4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4"/>
      <c r="X232" s="5"/>
      <c r="Y232" s="5"/>
      <c r="Z232" s="4"/>
      <c r="AA232" s="4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2:41" s="7" customFormat="1" x14ac:dyDescent="0.2">
      <c r="B233" s="47"/>
      <c r="C233" s="48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4"/>
      <c r="X233" s="5"/>
      <c r="Y233" s="5"/>
      <c r="Z233" s="4"/>
      <c r="AA233" s="4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</row>
    <row r="234" spans="2:41" s="7" customFormat="1" x14ac:dyDescent="0.2">
      <c r="B234" s="47"/>
      <c r="C234" s="48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4"/>
      <c r="X234" s="5"/>
      <c r="Y234" s="5"/>
      <c r="Z234" s="4"/>
      <c r="AA234" s="4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2:41" s="7" customFormat="1" x14ac:dyDescent="0.2">
      <c r="B235" s="47"/>
      <c r="C235" s="4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4"/>
      <c r="X235" s="5"/>
      <c r="Y235" s="5"/>
      <c r="Z235" s="4"/>
      <c r="AA235" s="4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2:41" s="7" customFormat="1" x14ac:dyDescent="0.2">
      <c r="B236" s="47"/>
      <c r="C236" s="48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4"/>
      <c r="X236" s="5"/>
      <c r="Y236" s="5"/>
      <c r="Z236" s="4"/>
      <c r="AA236" s="4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2:41" s="7" customFormat="1" x14ac:dyDescent="0.2">
      <c r="B237" s="47"/>
      <c r="C237" s="48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4"/>
      <c r="X237" s="5"/>
      <c r="Y237" s="5"/>
      <c r="Z237" s="4"/>
      <c r="AA237" s="4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2:41" s="7" customFormat="1" x14ac:dyDescent="0.2">
      <c r="B238" s="47"/>
      <c r="C238" s="48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4"/>
      <c r="X238" s="5"/>
      <c r="Y238" s="5"/>
      <c r="Z238" s="4"/>
      <c r="AA238" s="4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2:41" s="7" customFormat="1" x14ac:dyDescent="0.2">
      <c r="B239" s="47"/>
      <c r="C239" s="48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4"/>
      <c r="X239" s="5"/>
      <c r="Y239" s="5"/>
      <c r="Z239" s="4"/>
      <c r="AA239" s="4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2:41" s="7" customFormat="1" x14ac:dyDescent="0.2">
      <c r="B240" s="47"/>
      <c r="C240" s="48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4"/>
      <c r="X240" s="5"/>
      <c r="Y240" s="5"/>
      <c r="Z240" s="4"/>
      <c r="AA240" s="4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</sheetData>
  <mergeCells count="25">
    <mergeCell ref="A16:A20"/>
    <mergeCell ref="B16:B20"/>
    <mergeCell ref="A21:A25"/>
    <mergeCell ref="B21:B25"/>
    <mergeCell ref="AH4:AJ4"/>
    <mergeCell ref="A11:A15"/>
    <mergeCell ref="B11:B15"/>
    <mergeCell ref="A6:A10"/>
    <mergeCell ref="B6:B10"/>
    <mergeCell ref="Y4:AA4"/>
    <mergeCell ref="AB4:AD4"/>
    <mergeCell ref="AE4:AG4"/>
    <mergeCell ref="P4:R4"/>
    <mergeCell ref="S4:U4"/>
    <mergeCell ref="V4:X4"/>
    <mergeCell ref="A4:A5"/>
    <mergeCell ref="B4:B5"/>
    <mergeCell ref="C4:C5"/>
    <mergeCell ref="D4:F4"/>
    <mergeCell ref="G4:I4"/>
    <mergeCell ref="D3:O3"/>
    <mergeCell ref="J4:L4"/>
    <mergeCell ref="M4:O4"/>
    <mergeCell ref="AK4:AM4"/>
    <mergeCell ref="AN4:AP4"/>
  </mergeCells>
  <pageMargins left="0.70866141732283472" right="0.11811023622047245" top="0.74803149606299213" bottom="0.74803149606299213" header="0.31496062992125984" footer="0.31496062992125984"/>
  <pageSetup paperSize="9" scale="85" fitToWidth="2" orientation="portrait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ДЭП</vt:lpstr>
      <vt:lpstr>ДЭП!Область_печати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2017-06-05T04:15:16Z</dcterms:modified>
</cp:coreProperties>
</file>