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luton\DATA\DEPFIN\ИСПОЛНЕНИЕ БЮДЖЕТА\2017 год (годовая информация)\приложения к пояснительной записке\"/>
    </mc:Choice>
  </mc:AlternateContent>
  <bookViews>
    <workbookView xWindow="0" yWindow="0" windowWidth="28800" windowHeight="11700" firstSheet="1" activeTab="1"/>
  </bookViews>
  <sheets>
    <sheet name="рз,пр" sheetId="2" state="hidden" r:id="rId1"/>
    <sheet name="рз,пр (2)" sheetId="3" r:id="rId2"/>
  </sheets>
  <definedNames>
    <definedName name="_xlnm.Print_Titles" localSheetId="0">'рз,пр'!$7:$7</definedName>
    <definedName name="_xlnm.Print_Titles" localSheetId="1">'рз,пр (2)'!$5:$8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2" i="3" l="1"/>
  <c r="V60" i="3"/>
  <c r="W46" i="3"/>
  <c r="W47" i="3"/>
  <c r="W45" i="3"/>
  <c r="U37" i="3" l="1"/>
  <c r="V37" i="3"/>
  <c r="W36" i="3"/>
  <c r="U62" i="3" l="1"/>
  <c r="T62" i="3"/>
  <c r="U35" i="3"/>
  <c r="V35" i="3"/>
  <c r="W35" i="3" s="1"/>
  <c r="T35" i="3"/>
  <c r="XFD37" i="3"/>
  <c r="U46" i="3"/>
  <c r="V46" i="3"/>
  <c r="T46" i="3"/>
  <c r="W40" i="3"/>
  <c r="W16" i="3" l="1"/>
  <c r="W11" i="3"/>
  <c r="W12" i="3"/>
  <c r="W14" i="3"/>
  <c r="W10" i="3"/>
  <c r="W38" i="3" l="1"/>
  <c r="U43" i="3" l="1"/>
  <c r="V43" i="3"/>
  <c r="T43" i="3"/>
  <c r="W34" i="3"/>
  <c r="W56" i="3"/>
  <c r="U30" i="3"/>
  <c r="V30" i="3"/>
  <c r="T30" i="3"/>
  <c r="W30" i="3" l="1"/>
  <c r="T60" i="3"/>
  <c r="U60" i="3"/>
  <c r="T57" i="3"/>
  <c r="V57" i="3"/>
  <c r="U57" i="3"/>
  <c r="T53" i="3"/>
  <c r="V53" i="3"/>
  <c r="U53" i="3"/>
  <c r="T48" i="3"/>
  <c r="V48" i="3"/>
  <c r="U48" i="3"/>
  <c r="T37" i="3"/>
  <c r="T22" i="3"/>
  <c r="V22" i="3"/>
  <c r="U22" i="3"/>
  <c r="T18" i="3"/>
  <c r="V18" i="3"/>
  <c r="U18" i="3"/>
  <c r="T9" i="3"/>
  <c r="V9" i="3"/>
  <c r="U9" i="3"/>
  <c r="W27" i="3"/>
  <c r="W9" i="3" l="1"/>
  <c r="W18" i="3"/>
  <c r="W17" i="3" l="1"/>
  <c r="W19" i="3"/>
  <c r="W20" i="3"/>
  <c r="W21" i="3"/>
  <c r="W22" i="3"/>
  <c r="W23" i="3"/>
  <c r="W24" i="3"/>
  <c r="W26" i="3"/>
  <c r="W28" i="3"/>
  <c r="W29" i="3"/>
  <c r="W39" i="3"/>
  <c r="W42" i="3"/>
  <c r="W43" i="3"/>
  <c r="W48" i="3"/>
  <c r="W50" i="3"/>
  <c r="W37" i="3"/>
  <c r="W51" i="3"/>
  <c r="W52" i="3"/>
  <c r="W53" i="3"/>
  <c r="W55" i="3"/>
  <c r="W57" i="3"/>
  <c r="W58" i="3"/>
  <c r="W62" i="3" l="1"/>
  <c r="W61" i="3"/>
  <c r="W60" i="3"/>
  <c r="W59" i="3"/>
</calcChain>
</file>

<file path=xl/sharedStrings.xml><?xml version="1.0" encoding="utf-8"?>
<sst xmlns="http://schemas.openxmlformats.org/spreadsheetml/2006/main" count="438" uniqueCount="159">
  <si>
    <t>730</t>
  </si>
  <si>
    <t>13</t>
  </si>
  <si>
    <t/>
  </si>
  <si>
    <t>Подраздел: 13.01;Обслуживание государственного внутреннего и муниципального долга</t>
  </si>
  <si>
    <t>12</t>
  </si>
  <si>
    <t>Подраздел: 12.04;Другие вопросы в области средств массовой информации</t>
  </si>
  <si>
    <t>Подраздел: 12.02;Периодическая печать и издательства</t>
  </si>
  <si>
    <t>11</t>
  </si>
  <si>
    <t>Подраздел: 11.05;Другие вопросы в области физической культуры и спорта</t>
  </si>
  <si>
    <t>Подраздел: 11.02;Массовый спорт</t>
  </si>
  <si>
    <t>Подраздел: 11.01;Физическая культура</t>
  </si>
  <si>
    <t>10</t>
  </si>
  <si>
    <t>Подраздел: 10.06;Другие вопросы в области социальной политики</t>
  </si>
  <si>
    <t>Подраздел: 10.04;Охрана семьи и детства</t>
  </si>
  <si>
    <t>Подраздел: 10.03;Социальное обеспечение населения</t>
  </si>
  <si>
    <t>Подраздел: 10.01;Пенсионное обеспечение</t>
  </si>
  <si>
    <t>80</t>
  </si>
  <si>
    <t>Подраздел: 08.01;Культура</t>
  </si>
  <si>
    <t>70</t>
  </si>
  <si>
    <t>Подраздел: 07.09;Другие вопросы в области образования</t>
  </si>
  <si>
    <t>Подраздел: 07.07;Молодежная политика и оздоровление детей</t>
  </si>
  <si>
    <t>Подраздел: 07.02;Общее образование</t>
  </si>
  <si>
    <t>Подраздел: 07.01;Дошкольное образование</t>
  </si>
  <si>
    <t>50</t>
  </si>
  <si>
    <t>Подраздел: 05.03;Благоустройство</t>
  </si>
  <si>
    <t>Подраздел: 05.02;Коммунальное хозяйство</t>
  </si>
  <si>
    <t>Подраздел: 05.01;Жилищное хозяйство</t>
  </si>
  <si>
    <t>41</t>
  </si>
  <si>
    <t>Подраздел: 04.12;Другие вопросы в области национальной экономики</t>
  </si>
  <si>
    <t>Подраздел: 04.10;Связь и информатика</t>
  </si>
  <si>
    <t>40</t>
  </si>
  <si>
    <t>Подраздел: 04.09;Дорожное хозяйство (дорожные фонды)</t>
  </si>
  <si>
    <t>Подраздел: 04.08;Транспорт</t>
  </si>
  <si>
    <t>Подраздел: 04.07;Лесное хозяйство</t>
  </si>
  <si>
    <t>Подраздел: 04.05;Сельское хозяйство и рыболовство</t>
  </si>
  <si>
    <t>Подраздел: 04.01;Общеэкономические вопросы</t>
  </si>
  <si>
    <t>31</t>
  </si>
  <si>
    <t>Подраздел: 03.14;Другие вопросы в области национальной безопасности и правоохранительной деятельности</t>
  </si>
  <si>
    <t>30</t>
  </si>
  <si>
    <t>Подраздел: 03.09;Защита населения и территории от чрезвычайных ситуаций природного и техногенного характера, гражданская оборона</t>
  </si>
  <si>
    <t>Подраздел: 03.04;Органы юстиции</t>
  </si>
  <si>
    <t>Подраздел: 01.13;Другие общегосударственные вопросы</t>
  </si>
  <si>
    <t>Подраздел: 01.11;Резервные фонды</t>
  </si>
  <si>
    <t>Подраздел: 01.07;Обеспечение проведения выборов и референдумов</t>
  </si>
  <si>
    <t>Подраздел: 01.06;Обеспечение деятельности финансовых, налоговых и таможенных органов и органов финансового (финансово-бюджетного) надзора</t>
  </si>
  <si>
    <t>Подраздел: 01.05;Судебная система</t>
  </si>
  <si>
    <t>Подраздел: 01.04;Функционирование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</si>
  <si>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Подраздел: 01.03;Функционирование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</si>
  <si>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Подраздел: 01.02;Функционирование высшего должностного лица субъекта Российской Федерации и муниципального образования</t>
  </si>
  <si>
    <t>8</t>
  </si>
  <si>
    <t>7</t>
  </si>
  <si>
    <t>6</t>
  </si>
  <si>
    <t>5</t>
  </si>
  <si>
    <t>9</t>
  </si>
  <si>
    <t>4</t>
  </si>
  <si>
    <t>3</t>
  </si>
  <si>
    <t>2</t>
  </si>
  <si>
    <t>1</t>
  </si>
  <si>
    <t>Остаток</t>
  </si>
  <si>
    <t>Роспись на третий год</t>
  </si>
  <si>
    <t>Роспись на второй год</t>
  </si>
  <si>
    <t>Роспись за 4-й квартал</t>
  </si>
  <si>
    <t>Роспись за 3-й квартал</t>
  </si>
  <si>
    <t>Роспись за 2-й квартал</t>
  </si>
  <si>
    <t>Роспись за 1-й квартал</t>
  </si>
  <si>
    <t>КВР</t>
  </si>
  <si>
    <t>КЦСР</t>
  </si>
  <si>
    <t>ФКР</t>
  </si>
  <si>
    <t>Колонка_19</t>
  </si>
  <si>
    <t>ФКР_DDXX</t>
  </si>
  <si>
    <t>Подраздел ФКР XX.DD</t>
  </si>
  <si>
    <t>Раздел ФКР DD.XX</t>
  </si>
  <si>
    <t xml:space="preserve">    К В Р </t>
  </si>
  <si>
    <t xml:space="preserve">    К Ц С Р </t>
  </si>
  <si>
    <t xml:space="preserve">    Ф К Р </t>
  </si>
  <si>
    <t>Наименование раздела / подраздела</t>
  </si>
  <si>
    <t>Рз, Пр</t>
  </si>
  <si>
    <t>Пояснения</t>
  </si>
  <si>
    <t>Утверждено решением о бюджете от 27.11.2014 №470</t>
  </si>
  <si>
    <t>Исполнено на 01.01.2016</t>
  </si>
  <si>
    <t>Отклонения, %</t>
  </si>
  <si>
    <t>01.00</t>
  </si>
  <si>
    <t>03.00</t>
  </si>
  <si>
    <t>04.00</t>
  </si>
  <si>
    <t>05.00</t>
  </si>
  <si>
    <t>07.00</t>
  </si>
  <si>
    <t>08.00</t>
  </si>
  <si>
    <t>10.00</t>
  </si>
  <si>
    <t>11.00</t>
  </si>
  <si>
    <t>12.00</t>
  </si>
  <si>
    <t>13.00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</si>
  <si>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</si>
  <si>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</si>
  <si>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</si>
  <si>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</si>
  <si>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</si>
  <si>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</si>
  <si>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</si>
  <si>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</si>
  <si>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</si>
  <si>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</si>
  <si>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 xml:space="preserve">Сведения о фактически произведенных расходах по разделам и подразделам классификации расходов бюджета городского округа город Мегион за 2015 год в сравнении с первоначально утвержденным решением о бюджете </t>
  </si>
  <si>
    <t>ВСЕГО РАСХОДОВ:</t>
  </si>
  <si>
    <t xml:space="preserve">Приложение </t>
  </si>
  <si>
    <t>к пояснительной записке</t>
  </si>
  <si>
    <t>тыс.руб.</t>
  </si>
  <si>
    <t>Подраздел: 05.05;Другие вопросы в области Жилищно-коммунального хозяйства</t>
  </si>
  <si>
    <t>Подраздел: 08.04;Другие вопросы в области культуры, кинематографии</t>
  </si>
  <si>
    <t>Увеличен объем бюджетных ассигнований по выплатам пенсий за выслугу лет, в связи с увеличением  числа получателей выплаты</t>
  </si>
  <si>
    <t>свыше 100</t>
  </si>
  <si>
    <t>Объем бюджетных ассигнований в сумме 817,3 тыс.рублей на реализацию мероприятий по размещению (в том числе разработка проектов, приобретение, установка, монтаж, подключение) в населенных пунктах автономного округа, на въездах и выездах из них и территорий автономного округа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информирования населения о системах, необходимости соблюдения правил дорожного движения с целью избежания детского дорожно-транспортного травматизма  уточнен по подразделу 09 "Дорожное хозяйство (дорожные фонды)" раздела 04 "Национальная экономика".</t>
  </si>
  <si>
    <t>В апреле 2016 года увеличен объем бюджетных ассигнований на осуществление противопаводковых мероприятий в рамках программных мероприятий муниципальной программы "Развитие систем гражданской защиты населения городского округа город Мегион в 2014-2018 годах".</t>
  </si>
  <si>
    <t xml:space="preserve">Сведения о фактически произведенных расходах по разделам и подразделам классификации расходов бюджета городского округа город Мегион за 2017 год в сравнении с первоначально утвержденными значениями  решением Думы города Мегиона о бюджете </t>
  </si>
  <si>
    <t>Утверждено решением о бюджете от 25.11.2016 №137  на 2017 год</t>
  </si>
  <si>
    <t>Показатели сводной бюджетной росписи за 2017 год</t>
  </si>
  <si>
    <t xml:space="preserve">Исполнено за 2017 год </t>
  </si>
  <si>
    <t>% исполнения к утвержденному плану на 2017 год</t>
  </si>
  <si>
    <t>Подраздел: 07.03;Дополнительное образование детей</t>
  </si>
  <si>
    <t>07.03</t>
  </si>
  <si>
    <t>ЗДРАВООХРАНЕНИЕ</t>
  </si>
  <si>
    <t>Подраздел: 09.09;Другие вопросы в области здравоохранения</t>
  </si>
  <si>
    <t>ОХРАНА ОКРУЖАЮЩЕЙ СРЕДЫ</t>
  </si>
  <si>
    <t>06.00</t>
  </si>
  <si>
    <t>06.05</t>
  </si>
  <si>
    <t>Другие вопросы в области охраны окружающей среды</t>
  </si>
  <si>
    <t>В связи с уточнением среднегодового контингента обучающихся общеобразовательных учреждений на основании статистических форм ОО-1, в 2017 году уменьшен плановый объем субвенции по обеспечению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образования.</t>
  </si>
  <si>
    <t xml:space="preserve">Увеличен объем иных межбюджетных трансфертов на исполнение наказов избирателей депутатов Думы ХМАО-Югры на приобретение компьютерного оборудования для МБУ "МЦИКТ "Вектор"                    </t>
  </si>
  <si>
    <t>Уменьшен объем субсидии на софинансирование расходов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соревнованиях, а также доли софинансирования с местного бюджета</t>
  </si>
  <si>
    <t>Увеличен объем бюджетных ассигнований: 1) за счет оказанной финансовой  помощи по наказам избирателей депутатам Думы ХМАО-Югры учреждению физической культуры и спорта; 2) за счет выделенных средств с резервный фонда Правительства Тюменской области на приобретение экипировки и инвентаря, проведение и участие в мероприятиях; 3) за счет иных межбюджетных трансфертов (на реализацию мероприятий по проведению смотров-конкурсов в сфере физической культуры и спорта).</t>
  </si>
  <si>
    <t>Уменьшен объем межбюджетных трансфертов  в части субсидий на строительство объекта  "Спортивный центр с универсальным игровым залом и плоскостными спортивными сооружениями"</t>
  </si>
  <si>
    <t>СОЦИАЛЬНАЯ ПОЛИТИКА</t>
  </si>
  <si>
    <t>Увеличен объем бюджетных ассигнований на расширение информационного поля (публикация, изготовление видеороликов)</t>
  </si>
  <si>
    <t>Увеличен объем бюджетных ассигнований для выплаты заработной платы и начислений, на оплату коммунальных услуг</t>
  </si>
  <si>
    <t>Увеличен объем бюджетных ассигнований: 1) за счет благотворительных пожертвований ОАО "Славнефть-Мегионнефтегаз": на проведение мероприятий, посвященные празднованию Дня города, Дня работников нефтяной и газовой промышленности, на проведение праздника "Сабантуй"  2) за счет оказанной финансовой  помощи по наказам избирателей депутатам Думы ХМАО-Югры учреждению культуры; 3) для доведения средней заработной платы в учреждениях культуры до показателей "дорожной карты" в целях исполнения Указа Президента РФ.</t>
  </si>
  <si>
    <t>Уменьшен объем бюджетных ассигнований по целевым межбюджетным трансфертам  (субвенции на организацию осуществления мероприятий по проведению дезинсекции и дератизации в Ханты-Мансийском автономном округе - Югре), исполнение в полном объеме</t>
  </si>
  <si>
    <t>В 2017 году муниципальные заимствования не осуществлялись</t>
  </si>
  <si>
    <t>Увеличен объем бюджетных ассигнований: 1) на проведение летней оздоровительной кампании детей и подростков 2017 года, а также на организацию работы подростков в трудовых отрядах "Зеленый патруль" в летний период 2017 года за счет благотворительных пожертвований ОАО "Славнефть-Мегионнефтегаз"; 2) за счет оказанной финансовой  помощи по наказам избирателей депутатам Думы ХМАО-Югры учреждению молодежной политики.</t>
  </si>
  <si>
    <t>Уменьшен объем субвенций: 1.на поддержку животноводства, переработки и реализации продукции животноводства; 2.на поддержку малых форм хозяйствования.</t>
  </si>
  <si>
    <t>Увеличен объем бюджетных ассигнований на строительство, капитальный ремонт и ремонт автодорог города, в том числе дороги к пристани (проспект Победы), а также на проведение мероприятий по капитальному ремонту и ремонту автомобильных дорог и внутриквартальных проездов.</t>
  </si>
  <si>
    <t>Увеличен объем бюджетных ассигнований на мероприятия по обеспечению и улучшению жилищных условий жителей города Мегиона и пгт.Высокий, в том числе создание наемных домов социального использования на территории городского округа город Мегион.</t>
  </si>
  <si>
    <t>Увеличен объем бюджетных ассигнований на капитальный ремонт системы теплоснабжения, водоснабжения и водоотведения для подготовки к осенне-зимнему периоду, строительство участка тепловых сетей 2Д800мм от УТ-4 до ул.50лет Октября с переходом ул.Заречная, 2Д700мм от ул.50 лет Октября, предоставление субсидии МУП "ТВК"  на погашение  кредиторской задолженности  за топливно-энергетические ресурсы, возмещение недополученных доходов организациям осуществляющим вывоз жидких бытовых отходов.</t>
  </si>
  <si>
    <t>Увеличение бюджетных ассигнований на мероприятия по подготовке объектов к новогодним мероприятиям, на строительство и ремонт площадок, установку нового игрового оборудования на детских площадках г.Мегион (в том числе уборка детских площадок), на потребление электроэнергии и обслуживание сетей уличного освещения, на строительство мемориального комплекса "Аллея Славы".</t>
  </si>
  <si>
    <t>Расходы по данному подразделу направлены: 1.на реализацию органами местного самоуправления отдельных государственных полномочий для обеспечения жилыми помещениями отдельных категорий граждан, определенных федеральным законодательством (администрирование переданных полномочий); 2.на осуществление администрирования по возмещению недополученных доходов организациям, осуществляющим реализацию населению сжиженного газа по социально-ориентированным розничным ценам.</t>
  </si>
  <si>
    <t>Увеличен объем бюджетных ассигнований на единовременное премирование , в связи с получением гранта за достижение наиболее высоких показателей качества организации и осуществления бюджетного процесса по  итогам 2016 года.</t>
  </si>
  <si>
    <t>Увеличен объем бюджетных ассигнований на осуществление госполномочий по составлению(изменению) списков кандидатов в присяжные заседатели федеральных судов общей юрисдикции</t>
  </si>
  <si>
    <t>Увеличен объем бюджетных ассигнований: 1) на единовременное премирование , в связи с получением гранта за достижение наиболее высоких показателей качества организации и осуществления бюджетного процесса по  итогам 2016 года; 2)  введением в штат должность заместителя главы города- директора.</t>
  </si>
  <si>
    <t>Объем бюджетных ассигнований увеличен в связи с проведением довыборов одного депутата Думы города Мегиона шестого созыва по одномандатному избирательному округу №1.</t>
  </si>
  <si>
    <t xml:space="preserve">В отчетном периоде осуществлены выплаты материальной помощи пострадавшим при чрезвычайных ситуациях  в сумме 1 266,1 тыс. рублей, аренда жилья пострадавшим при пожаре 493,0 тыс.рублей. Объем бюджетных ассигнований в сумме 2203,4 тыс. рублей  в связи с отсутствием потребности перераспределен на осуществление расходов по другим направлениям.  </t>
  </si>
  <si>
    <t>Уменьшен объем бюджетных ассигнований в связи с  экономией средств  по результатам  проведенных  аукционов на  поставку товаров, работ и услуг.</t>
  </si>
  <si>
    <t>Увеличен объем бюджетных ассигнований: 1. на  выплаты материальной помощи пострадавшим при чрезвычайных ситуациях 2. по межбюджетным трансфертам в рамках программы "Обеспечение доступным и комфортным жильем жителей городского округа город Мегион на 2014-2020 годы".</t>
  </si>
  <si>
    <t>Увеличен объем бюджетных ассигнований на ремонт муниципального имущества ,  на  выплату заработной платы  и начисления на оплату труда работникам казенного учреждения</t>
  </si>
  <si>
    <t xml:space="preserve">В 2017 году организация и проведение мероприятий по охране, защите и воспроизводству городских лесов, расположенных на территории городского округа город Мегион не осуществлялись.                                                                                                        </t>
  </si>
  <si>
    <t>В 2017 году администрирование организации деятельности по обращению с твердыми коммунальными отходами не осуществлялось.</t>
  </si>
  <si>
    <t>Расходование средств осуществлялось по заявочной форме, расходные обязательства исполнены в полном объеме.</t>
  </si>
  <si>
    <t xml:space="preserve">Расходование средств осуществлялось по фактическим объемам приобретенных товаров, выполненных работ (услуг). </t>
  </si>
  <si>
    <t>Расходование средств осуществлялось по фактически выполненным работам по перевозки пассажиров города Мегиона и поселка Высокий в соответствии с заключенными муниципальными контрактами.</t>
  </si>
  <si>
    <t>Причины отклонения от утверждённого плана более  5%</t>
  </si>
  <si>
    <t>Увеличен объем бюджетных ассигнований на осуществление переданных полномочий по реализации программных мероприятий государственной программы «Содействие занятости населения в  Ханты-Мансийском автономном округе – Югре на  2014-2020 годы» в связи с увеличением числа получателей государственной поддержки.</t>
  </si>
  <si>
    <t>Расходование средств осуществлялось по заявочной форме, бюджетные ассигнования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 -исполнены в полном объеме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</si>
</sst>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;[Red]\-#,##0.00"/>
    <numFmt numFmtId="165" formatCode="#,##0.0;[Red]\-#,##0.0;0.0"/>
    <numFmt numFmtId="166" formatCode="#,##0.00;[Red]\-#,##0.00;0.00"/>
    <numFmt numFmtId="167" formatCode="0\.0\.0"/>
    <numFmt numFmtId="168" formatCode="00\.0\.0000"/>
    <numFmt numFmtId="169" formatCode="00\.00"/>
    <numFmt numFmtId="170" formatCode="0000"/>
    <numFmt numFmtId="171" formatCode="#,##0.00_ ;[Red]\-#,##0.00\ 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1" xfId="1" applyBorder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2" xfId="1" applyBorder="1" applyProtection="1"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2" fillId="0" borderId="4" xfId="1" applyNumberFormat="1" applyFont="1" applyFill="1" applyBorder="1" applyAlignment="1" applyProtection="1">
      <protection hidden="1"/>
    </xf>
    <xf numFmtId="0" fontId="1" fillId="0" borderId="5" xfId="1" applyNumberFormat="1" applyFont="1" applyFill="1" applyBorder="1" applyAlignment="1" applyProtection="1">
      <protection hidden="1"/>
    </xf>
    <xf numFmtId="0" fontId="1" fillId="0" borderId="6" xfId="1" applyNumberFormat="1" applyFont="1" applyFill="1" applyBorder="1" applyAlignment="1" applyProtection="1">
      <protection hidden="1"/>
    </xf>
    <xf numFmtId="0" fontId="1" fillId="0" borderId="7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alignment vertical="center"/>
      <protection hidden="1"/>
    </xf>
    <xf numFmtId="165" fontId="2" fillId="0" borderId="8" xfId="1" applyNumberFormat="1" applyFont="1" applyFill="1" applyBorder="1" applyAlignment="1" applyProtection="1">
      <alignment vertical="center"/>
      <protection hidden="1"/>
    </xf>
    <xf numFmtId="164" fontId="2" fillId="2" borderId="8" xfId="1" applyNumberFormat="1" applyFont="1" applyFill="1" applyBorder="1" applyAlignment="1" applyProtection="1">
      <alignment vertical="center"/>
      <protection hidden="1"/>
    </xf>
    <xf numFmtId="165" fontId="2" fillId="2" borderId="8" xfId="1" applyNumberFormat="1" applyFont="1" applyFill="1" applyBorder="1" applyAlignment="1" applyProtection="1">
      <alignment vertical="center"/>
      <protection hidden="1"/>
    </xf>
    <xf numFmtId="164" fontId="2" fillId="3" borderId="8" xfId="1" applyNumberFormat="1" applyFont="1" applyFill="1" applyBorder="1" applyAlignment="1" applyProtection="1">
      <alignment vertical="center"/>
      <protection hidden="1"/>
    </xf>
    <xf numFmtId="0" fontId="3" fillId="0" borderId="8" xfId="1" applyNumberFormat="1" applyFont="1" applyFill="1" applyBorder="1" applyAlignment="1" applyProtection="1">
      <protection hidden="1"/>
    </xf>
    <xf numFmtId="0" fontId="3" fillId="0" borderId="9" xfId="1" applyNumberFormat="1" applyFont="1" applyFill="1" applyBorder="1" applyAlignment="1" applyProtection="1">
      <protection hidden="1"/>
    </xf>
    <xf numFmtId="0" fontId="1" fillId="0" borderId="10" xfId="1" applyNumberFormat="1" applyFont="1" applyFill="1" applyBorder="1" applyAlignment="1" applyProtection="1">
      <protection hidden="1"/>
    </xf>
    <xf numFmtId="0" fontId="1" fillId="0" borderId="11" xfId="1" applyNumberFormat="1" applyFont="1" applyFill="1" applyBorder="1" applyAlignment="1" applyProtection="1">
      <protection hidden="1"/>
    </xf>
    <xf numFmtId="0" fontId="1" fillId="0" borderId="12" xfId="1" applyNumberFormat="1" applyFont="1" applyFill="1" applyBorder="1" applyAlignment="1" applyProtection="1">
      <protection hidden="1"/>
    </xf>
    <xf numFmtId="0" fontId="1" fillId="0" borderId="7" xfId="1" applyBorder="1" applyProtection="1">
      <protection hidden="1"/>
    </xf>
    <xf numFmtId="168" fontId="4" fillId="4" borderId="11" xfId="1" applyNumberFormat="1" applyFont="1" applyFill="1" applyBorder="1" applyAlignment="1" applyProtection="1">
      <alignment horizontal="center" vertical="center" wrapText="1"/>
      <protection hidden="1"/>
    </xf>
    <xf numFmtId="49" fontId="4" fillId="6" borderId="13" xfId="1" applyNumberFormat="1" applyFont="1" applyFill="1" applyBorder="1" applyAlignment="1" applyProtection="1">
      <alignment horizontal="center" vertical="center" wrapText="1"/>
      <protection hidden="1"/>
    </xf>
    <xf numFmtId="169" fontId="4" fillId="6" borderId="15" xfId="1" applyNumberFormat="1" applyFont="1" applyFill="1" applyBorder="1" applyAlignment="1" applyProtection="1">
      <alignment horizontal="center" vertical="center" wrapText="1"/>
      <protection hidden="1"/>
    </xf>
    <xf numFmtId="169" fontId="4" fillId="6" borderId="11" xfId="1" applyNumberFormat="1" applyFont="1" applyFill="1" applyBorder="1" applyAlignment="1" applyProtection="1">
      <alignment horizontal="center" vertical="center" wrapText="1"/>
      <protection hidden="1"/>
    </xf>
    <xf numFmtId="166" fontId="4" fillId="5" borderId="13" xfId="1" applyNumberFormat="1" applyFont="1" applyFill="1" applyBorder="1" applyAlignment="1" applyProtection="1">
      <alignment vertical="center"/>
      <protection hidden="1"/>
    </xf>
    <xf numFmtId="165" fontId="4" fillId="5" borderId="13" xfId="1" applyNumberFormat="1" applyFont="1" applyFill="1" applyBorder="1" applyAlignment="1" applyProtection="1">
      <alignment vertical="center"/>
      <protection hidden="1"/>
    </xf>
    <xf numFmtId="167" fontId="4" fillId="5" borderId="13" xfId="1" applyNumberFormat="1" applyFont="1" applyFill="1" applyBorder="1" applyAlignment="1" applyProtection="1">
      <alignment horizontal="center" vertical="center"/>
      <protection hidden="1"/>
    </xf>
    <xf numFmtId="169" fontId="4" fillId="5" borderId="13" xfId="1" applyNumberFormat="1" applyFont="1" applyFill="1" applyBorder="1" applyAlignment="1" applyProtection="1">
      <alignment horizontal="center" vertical="center" wrapText="1"/>
      <protection hidden="1"/>
    </xf>
    <xf numFmtId="170" fontId="4" fillId="6" borderId="12" xfId="1" applyNumberFormat="1" applyFont="1" applyFill="1" applyBorder="1" applyAlignment="1" applyProtection="1">
      <alignment wrapText="1"/>
      <protection hidden="1"/>
    </xf>
    <xf numFmtId="0" fontId="4" fillId="0" borderId="22" xfId="1" applyNumberFormat="1" applyFont="1" applyFill="1" applyBorder="1" applyAlignment="1" applyProtection="1">
      <alignment horizontal="center" vertical="center"/>
      <protection hidden="1"/>
    </xf>
    <xf numFmtId="0" fontId="4" fillId="2" borderId="22" xfId="1" applyNumberFormat="1" applyFont="1" applyFill="1" applyBorder="1" applyAlignment="1" applyProtection="1">
      <alignment horizontal="center" vertical="center"/>
      <protection hidden="1"/>
    </xf>
    <xf numFmtId="0" fontId="4" fillId="7" borderId="22" xfId="1" applyNumberFormat="1" applyFont="1" applyFill="1" applyBorder="1" applyAlignment="1" applyProtection="1">
      <alignment horizontal="center" vertical="center"/>
      <protection hidden="1"/>
    </xf>
    <xf numFmtId="0" fontId="4" fillId="6" borderId="23" xfId="1" applyNumberFormat="1" applyFont="1" applyFill="1" applyBorder="1" applyAlignment="1" applyProtection="1">
      <alignment horizontal="center" vertical="center"/>
      <protection hidden="1"/>
    </xf>
    <xf numFmtId="0" fontId="4" fillId="4" borderId="23" xfId="1" applyNumberFormat="1" applyFont="1" applyFill="1" applyBorder="1" applyAlignment="1" applyProtection="1">
      <alignment horizontal="center" vertical="center"/>
      <protection hidden="1"/>
    </xf>
    <xf numFmtId="0" fontId="4" fillId="5" borderId="23" xfId="1" applyNumberFormat="1" applyFont="1" applyFill="1" applyBorder="1" applyAlignment="1" applyProtection="1">
      <alignment horizontal="center" vertical="center"/>
      <protection hidden="1"/>
    </xf>
    <xf numFmtId="0" fontId="4" fillId="0" borderId="23" xfId="1" applyNumberFormat="1" applyFont="1" applyFill="1" applyBorder="1" applyAlignment="1" applyProtection="1">
      <alignment horizontal="center" vertical="center"/>
      <protection hidden="1"/>
    </xf>
    <xf numFmtId="0" fontId="1" fillId="0" borderId="22" xfId="1" applyNumberFormat="1" applyFont="1" applyFill="1" applyBorder="1" applyAlignment="1" applyProtection="1">
      <protection hidden="1"/>
    </xf>
    <xf numFmtId="0" fontId="1" fillId="2" borderId="24" xfId="1" applyNumberFormat="1" applyFont="1" applyFill="1" applyBorder="1" applyAlignment="1" applyProtection="1">
      <protection hidden="1"/>
    </xf>
    <xf numFmtId="0" fontId="1" fillId="3" borderId="24" xfId="1" applyNumberFormat="1" applyFont="1" applyFill="1" applyBorder="1" applyAlignment="1" applyProtection="1">
      <protection hidden="1"/>
    </xf>
    <xf numFmtId="0" fontId="1" fillId="2" borderId="22" xfId="1" applyNumberFormat="1" applyFont="1" applyFill="1" applyBorder="1" applyAlignment="1" applyProtection="1">
      <protection hidden="1"/>
    </xf>
    <xf numFmtId="0" fontId="1" fillId="3" borderId="22" xfId="1" applyNumberFormat="1" applyFont="1" applyFill="1" applyBorder="1" applyAlignment="1" applyProtection="1">
      <protection hidden="1"/>
    </xf>
    <xf numFmtId="0" fontId="2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6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3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2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7" xfId="1" applyBorder="1" applyProtection="1">
      <protection hidden="1"/>
    </xf>
    <xf numFmtId="0" fontId="1" fillId="0" borderId="27" xfId="1" applyNumberFormat="1" applyFont="1" applyFill="1" applyBorder="1" applyProtection="1">
      <protection hidden="1"/>
    </xf>
    <xf numFmtId="0" fontId="1" fillId="0" borderId="27" xfId="1" applyNumberFormat="1" applyFont="1" applyFill="1" applyBorder="1" applyAlignment="1" applyProtection="1">
      <alignment wrapText="1"/>
      <protection hidden="1"/>
    </xf>
    <xf numFmtId="0" fontId="1" fillId="0" borderId="0" xfId="1" applyNumberFormat="1" applyFont="1" applyFill="1" applyAlignment="1" applyProtection="1">
      <alignment wrapText="1"/>
      <protection hidden="1"/>
    </xf>
    <xf numFmtId="0" fontId="1" fillId="0" borderId="0" xfId="1" applyAlignment="1" applyProtection="1">
      <alignment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0" fontId="1" fillId="0" borderId="14" xfId="1" applyBorder="1" applyProtection="1">
      <protection hidden="1"/>
    </xf>
    <xf numFmtId="0" fontId="1" fillId="0" borderId="28" xfId="1" applyBorder="1" applyProtection="1">
      <protection hidden="1"/>
    </xf>
    <xf numFmtId="0" fontId="7" fillId="0" borderId="7" xfId="1" applyFont="1" applyBorder="1" applyProtection="1">
      <protection hidden="1"/>
    </xf>
    <xf numFmtId="169" fontId="5" fillId="6" borderId="19" xfId="1" applyNumberFormat="1" applyFont="1" applyFill="1" applyBorder="1" applyAlignment="1" applyProtection="1">
      <alignment horizontal="center" vertical="center" wrapText="1"/>
      <protection hidden="1"/>
    </xf>
    <xf numFmtId="169" fontId="5" fillId="6" borderId="20" xfId="1" applyNumberFormat="1" applyFont="1" applyFill="1" applyBorder="1" applyAlignment="1" applyProtection="1">
      <alignment horizontal="center" vertical="center" wrapText="1"/>
      <protection hidden="1"/>
    </xf>
    <xf numFmtId="49" fontId="5" fillId="6" borderId="17" xfId="1" applyNumberFormat="1" applyFont="1" applyFill="1" applyBorder="1" applyAlignment="1" applyProtection="1">
      <alignment horizontal="center" vertical="center" wrapText="1"/>
      <protection hidden="1"/>
    </xf>
    <xf numFmtId="169" fontId="5" fillId="6" borderId="17" xfId="1" applyNumberFormat="1" applyFont="1" applyFill="1" applyBorder="1" applyAlignment="1" applyProtection="1">
      <alignment horizontal="center" vertical="center" wrapText="1"/>
      <protection hidden="1"/>
    </xf>
    <xf numFmtId="168" fontId="5" fillId="4" borderId="19" xfId="1" applyNumberFormat="1" applyFont="1" applyFill="1" applyBorder="1" applyAlignment="1" applyProtection="1">
      <alignment horizontal="center" vertical="center" wrapText="1"/>
      <protection hidden="1"/>
    </xf>
    <xf numFmtId="167" fontId="5" fillId="6" borderId="17" xfId="1" applyNumberFormat="1" applyFont="1" applyFill="1" applyBorder="1" applyAlignment="1" applyProtection="1">
      <alignment horizontal="center" vertical="center"/>
      <protection hidden="1"/>
    </xf>
    <xf numFmtId="165" fontId="5" fillId="6" borderId="17" xfId="1" applyNumberFormat="1" applyFont="1" applyFill="1" applyBorder="1" applyAlignment="1" applyProtection="1">
      <alignment vertical="center"/>
      <protection hidden="1"/>
    </xf>
    <xf numFmtId="166" fontId="5" fillId="6" borderId="17" xfId="1" applyNumberFormat="1" applyFont="1" applyFill="1" applyBorder="1" applyAlignment="1" applyProtection="1">
      <alignment vertical="center"/>
      <protection hidden="1"/>
    </xf>
    <xf numFmtId="0" fontId="7" fillId="0" borderId="14" xfId="1" applyFont="1" applyBorder="1" applyProtection="1">
      <protection hidden="1"/>
    </xf>
    <xf numFmtId="0" fontId="7" fillId="0" borderId="0" xfId="1" applyFont="1"/>
    <xf numFmtId="169" fontId="5" fillId="6" borderId="11" xfId="1" applyNumberFormat="1" applyFont="1" applyFill="1" applyBorder="1" applyAlignment="1" applyProtection="1">
      <alignment horizontal="center" vertical="center" wrapText="1"/>
      <protection hidden="1"/>
    </xf>
    <xf numFmtId="169" fontId="5" fillId="6" borderId="15" xfId="1" applyNumberFormat="1" applyFont="1" applyFill="1" applyBorder="1" applyAlignment="1" applyProtection="1">
      <alignment horizontal="center" vertical="center" wrapText="1"/>
      <protection hidden="1"/>
    </xf>
    <xf numFmtId="49" fontId="5" fillId="6" borderId="13" xfId="1" applyNumberFormat="1" applyFont="1" applyFill="1" applyBorder="1" applyAlignment="1" applyProtection="1">
      <alignment horizontal="center" vertical="center" wrapText="1"/>
      <protection hidden="1"/>
    </xf>
    <xf numFmtId="169" fontId="5" fillId="6" borderId="13" xfId="1" applyNumberFormat="1" applyFont="1" applyFill="1" applyBorder="1" applyAlignment="1" applyProtection="1">
      <alignment horizontal="center" vertical="center" wrapText="1"/>
      <protection hidden="1"/>
    </xf>
    <xf numFmtId="168" fontId="5" fillId="4" borderId="11" xfId="1" applyNumberFormat="1" applyFont="1" applyFill="1" applyBorder="1" applyAlignment="1" applyProtection="1">
      <alignment horizontal="center" vertical="center" wrapText="1"/>
      <protection hidden="1"/>
    </xf>
    <xf numFmtId="167" fontId="5" fillId="6" borderId="13" xfId="1" applyNumberFormat="1" applyFont="1" applyFill="1" applyBorder="1" applyAlignment="1" applyProtection="1">
      <alignment horizontal="center" vertical="center"/>
      <protection hidden="1"/>
    </xf>
    <xf numFmtId="165" fontId="5" fillId="6" borderId="13" xfId="1" applyNumberFormat="1" applyFont="1" applyFill="1" applyBorder="1" applyAlignment="1" applyProtection="1">
      <alignment vertical="center"/>
      <protection hidden="1"/>
    </xf>
    <xf numFmtId="166" fontId="5" fillId="6" borderId="13" xfId="1" applyNumberFormat="1" applyFont="1" applyFill="1" applyBorder="1" applyAlignment="1" applyProtection="1">
      <alignment vertical="center"/>
      <protection hidden="1"/>
    </xf>
    <xf numFmtId="0" fontId="8" fillId="0" borderId="0" xfId="1" applyFont="1" applyFill="1" applyBorder="1"/>
    <xf numFmtId="0" fontId="9" fillId="0" borderId="0" xfId="1" applyFont="1" applyFill="1" applyBorder="1"/>
    <xf numFmtId="164" fontId="10" fillId="0" borderId="0" xfId="1" applyNumberFormat="1" applyFont="1" applyFill="1" applyBorder="1" applyAlignment="1" applyProtection="1">
      <alignment vertical="center"/>
      <protection hidden="1"/>
    </xf>
    <xf numFmtId="171" fontId="8" fillId="0" borderId="0" xfId="1" applyNumberFormat="1" applyFont="1" applyFill="1" applyBorder="1"/>
    <xf numFmtId="0" fontId="1" fillId="0" borderId="27" xfId="1" applyNumberFormat="1" applyFont="1" applyFill="1" applyBorder="1" applyAlignment="1" applyProtection="1">
      <protection hidden="1"/>
    </xf>
    <xf numFmtId="0" fontId="2" fillId="0" borderId="33" xfId="1" applyNumberFormat="1" applyFont="1" applyFill="1" applyBorder="1" applyAlignment="1" applyProtection="1">
      <protection hidden="1"/>
    </xf>
    <xf numFmtId="0" fontId="1" fillId="8" borderId="7" xfId="1" applyFill="1" applyBorder="1" applyProtection="1">
      <protection hidden="1"/>
    </xf>
    <xf numFmtId="0" fontId="8" fillId="8" borderId="0" xfId="1" applyFont="1" applyFill="1" applyBorder="1"/>
    <xf numFmtId="0" fontId="1" fillId="8" borderId="0" xfId="1" applyFill="1"/>
    <xf numFmtId="0" fontId="1" fillId="8" borderId="22" xfId="1" applyNumberFormat="1" applyFont="1" applyFill="1" applyBorder="1" applyAlignment="1" applyProtection="1">
      <protection hidden="1"/>
    </xf>
    <xf numFmtId="0" fontId="4" fillId="8" borderId="23" xfId="1" applyNumberFormat="1" applyFont="1" applyFill="1" applyBorder="1" applyAlignment="1" applyProtection="1">
      <alignment horizontal="center" vertical="center"/>
      <protection hidden="1"/>
    </xf>
    <xf numFmtId="0" fontId="4" fillId="8" borderId="25" xfId="1" applyNumberFormat="1" applyFont="1" applyFill="1" applyBorder="1" applyAlignment="1" applyProtection="1">
      <alignment horizontal="center" vertical="center"/>
      <protection hidden="1"/>
    </xf>
    <xf numFmtId="0" fontId="4" fillId="8" borderId="37" xfId="1" applyFont="1" applyFill="1" applyBorder="1" applyAlignment="1" applyProtection="1">
      <alignment horizontal="center" vertical="center"/>
      <protection hidden="1"/>
    </xf>
    <xf numFmtId="0" fontId="7" fillId="8" borderId="7" xfId="1" applyFont="1" applyFill="1" applyBorder="1" applyProtection="1">
      <protection hidden="1"/>
    </xf>
    <xf numFmtId="166" fontId="10" fillId="8" borderId="0" xfId="1" applyNumberFormat="1" applyFont="1" applyFill="1" applyBorder="1" applyAlignment="1" applyProtection="1">
      <alignment vertical="center"/>
      <protection hidden="1"/>
    </xf>
    <xf numFmtId="0" fontId="9" fillId="8" borderId="0" xfId="1" applyFont="1" applyFill="1" applyBorder="1"/>
    <xf numFmtId="171" fontId="8" fillId="8" borderId="0" xfId="1" applyNumberFormat="1" applyFont="1" applyFill="1" applyBorder="1"/>
    <xf numFmtId="0" fontId="7" fillId="8" borderId="0" xfId="1" applyFont="1" applyFill="1"/>
    <xf numFmtId="166" fontId="11" fillId="8" borderId="0" xfId="1" applyNumberFormat="1" applyFont="1" applyFill="1" applyBorder="1" applyAlignment="1" applyProtection="1">
      <alignment vertical="center"/>
      <protection hidden="1"/>
    </xf>
    <xf numFmtId="0" fontId="13" fillId="0" borderId="0" xfId="1" applyFont="1" applyProtection="1">
      <protection hidden="1"/>
    </xf>
    <xf numFmtId="0" fontId="13" fillId="0" borderId="0" xfId="1" applyFont="1" applyAlignment="1" applyProtection="1">
      <alignment wrapText="1"/>
      <protection hidden="1"/>
    </xf>
    <xf numFmtId="0" fontId="14" fillId="0" borderId="0" xfId="1" applyFont="1" applyFill="1" applyBorder="1"/>
    <xf numFmtId="0" fontId="13" fillId="0" borderId="0" xfId="1" applyFont="1"/>
    <xf numFmtId="0" fontId="13" fillId="0" borderId="0" xfId="1" applyNumberFormat="1" applyFont="1" applyFill="1" applyAlignment="1" applyProtection="1">
      <alignment wrapText="1"/>
      <protection hidden="1"/>
    </xf>
    <xf numFmtId="169" fontId="16" fillId="8" borderId="29" xfId="1" applyNumberFormat="1" applyFont="1" applyFill="1" applyBorder="1" applyAlignment="1" applyProtection="1">
      <alignment horizontal="center" vertical="center" wrapText="1"/>
      <protection hidden="1"/>
    </xf>
    <xf numFmtId="169" fontId="17" fillId="8" borderId="13" xfId="1" applyNumberFormat="1" applyFont="1" applyFill="1" applyBorder="1" applyAlignment="1" applyProtection="1">
      <alignment horizontal="center" vertical="center" wrapText="1"/>
      <protection hidden="1"/>
    </xf>
    <xf numFmtId="169" fontId="16" fillId="8" borderId="13" xfId="1" applyNumberFormat="1" applyFont="1" applyFill="1" applyBorder="1" applyAlignment="1" applyProtection="1">
      <alignment horizontal="center" vertical="center" wrapText="1"/>
      <protection hidden="1"/>
    </xf>
    <xf numFmtId="0" fontId="18" fillId="8" borderId="7" xfId="1" applyFont="1" applyFill="1" applyBorder="1" applyProtection="1">
      <protection hidden="1"/>
    </xf>
    <xf numFmtId="169" fontId="18" fillId="8" borderId="10" xfId="1" applyNumberFormat="1" applyFont="1" applyFill="1" applyBorder="1" applyAlignment="1" applyProtection="1">
      <alignment horizontal="center" vertical="center" wrapText="1"/>
      <protection hidden="1"/>
    </xf>
    <xf numFmtId="169" fontId="18" fillId="8" borderId="39" xfId="1" applyNumberFormat="1" applyFont="1" applyFill="1" applyBorder="1" applyAlignment="1" applyProtection="1">
      <alignment horizontal="center" vertical="center" wrapText="1"/>
      <protection hidden="1"/>
    </xf>
    <xf numFmtId="49" fontId="18" fillId="8" borderId="29" xfId="1" applyNumberFormat="1" applyFont="1" applyFill="1" applyBorder="1" applyAlignment="1" applyProtection="1">
      <alignment horizontal="center" vertical="center" wrapText="1"/>
      <protection hidden="1"/>
    </xf>
    <xf numFmtId="168" fontId="18" fillId="8" borderId="10" xfId="1" applyNumberFormat="1" applyFont="1" applyFill="1" applyBorder="1" applyAlignment="1" applyProtection="1">
      <alignment horizontal="center" vertical="center" wrapText="1"/>
      <protection hidden="1"/>
    </xf>
    <xf numFmtId="166" fontId="19" fillId="8" borderId="0" xfId="1" applyNumberFormat="1" applyFont="1" applyFill="1" applyBorder="1" applyAlignment="1" applyProtection="1">
      <alignment vertical="center"/>
      <protection hidden="1"/>
    </xf>
    <xf numFmtId="0" fontId="19" fillId="8" borderId="0" xfId="1" applyFont="1" applyFill="1" applyBorder="1"/>
    <xf numFmtId="171" fontId="14" fillId="8" borderId="0" xfId="1" applyNumberFormat="1" applyFont="1" applyFill="1" applyBorder="1"/>
    <xf numFmtId="0" fontId="18" fillId="8" borderId="0" xfId="1" applyFont="1" applyFill="1"/>
    <xf numFmtId="0" fontId="13" fillId="8" borderId="7" xfId="1" applyFont="1" applyFill="1" applyBorder="1" applyProtection="1">
      <protection hidden="1"/>
    </xf>
    <xf numFmtId="170" fontId="13" fillId="8" borderId="12" xfId="1" applyNumberFormat="1" applyFont="1" applyFill="1" applyBorder="1" applyAlignment="1" applyProtection="1">
      <alignment wrapText="1"/>
      <protection hidden="1"/>
    </xf>
    <xf numFmtId="169" fontId="13" fillId="8" borderId="11" xfId="1" applyNumberFormat="1" applyFont="1" applyFill="1" applyBorder="1" applyAlignment="1" applyProtection="1">
      <alignment horizontal="center" vertical="center" wrapText="1"/>
      <protection hidden="1"/>
    </xf>
    <xf numFmtId="169" fontId="13" fillId="8" borderId="15" xfId="1" applyNumberFormat="1" applyFont="1" applyFill="1" applyBorder="1" applyAlignment="1" applyProtection="1">
      <alignment horizontal="center" vertical="center" wrapText="1"/>
      <protection hidden="1"/>
    </xf>
    <xf numFmtId="49" fontId="13" fillId="8" borderId="13" xfId="1" applyNumberFormat="1" applyFont="1" applyFill="1" applyBorder="1" applyAlignment="1" applyProtection="1">
      <alignment horizontal="center" vertical="center" wrapText="1"/>
      <protection hidden="1"/>
    </xf>
    <xf numFmtId="168" fontId="13" fillId="8" borderId="11" xfId="1" applyNumberFormat="1" applyFont="1" applyFill="1" applyBorder="1" applyAlignment="1" applyProtection="1">
      <alignment horizontal="center" vertical="center" wrapText="1"/>
      <protection hidden="1"/>
    </xf>
    <xf numFmtId="166" fontId="14" fillId="8" borderId="0" xfId="1" applyNumberFormat="1" applyFont="1" applyFill="1" applyBorder="1" applyAlignment="1" applyProtection="1">
      <alignment vertical="center"/>
      <protection hidden="1"/>
    </xf>
    <xf numFmtId="0" fontId="14" fillId="8" borderId="0" xfId="1" applyFont="1" applyFill="1" applyBorder="1"/>
    <xf numFmtId="0" fontId="13" fillId="8" borderId="0" xfId="1" applyFont="1" applyFill="1"/>
    <xf numFmtId="169" fontId="18" fillId="8" borderId="15" xfId="1" applyNumberFormat="1" applyFont="1" applyFill="1" applyBorder="1" applyAlignment="1" applyProtection="1">
      <alignment horizontal="center" vertical="center" wrapText="1"/>
      <protection hidden="1"/>
    </xf>
    <xf numFmtId="49" fontId="18" fillId="8" borderId="13" xfId="1" applyNumberFormat="1" applyFont="1" applyFill="1" applyBorder="1" applyAlignment="1" applyProtection="1">
      <alignment horizontal="center" vertical="center" wrapText="1"/>
      <protection hidden="1"/>
    </xf>
    <xf numFmtId="168" fontId="18" fillId="8" borderId="11" xfId="1" applyNumberFormat="1" applyFont="1" applyFill="1" applyBorder="1" applyAlignment="1" applyProtection="1">
      <alignment horizontal="center" vertical="center" wrapText="1"/>
      <protection hidden="1"/>
    </xf>
    <xf numFmtId="169" fontId="13" fillId="8" borderId="31" xfId="1" applyNumberFormat="1" applyFont="1" applyFill="1" applyBorder="1" applyAlignment="1" applyProtection="1">
      <alignment horizontal="center" vertical="center" wrapText="1"/>
      <protection hidden="1"/>
    </xf>
    <xf numFmtId="169" fontId="13" fillId="8" borderId="32" xfId="1" applyNumberFormat="1" applyFont="1" applyFill="1" applyBorder="1" applyAlignment="1" applyProtection="1">
      <alignment horizontal="center" vertical="center" wrapText="1"/>
      <protection hidden="1"/>
    </xf>
    <xf numFmtId="49" fontId="13" fillId="8" borderId="9" xfId="1" applyNumberFormat="1" applyFont="1" applyFill="1" applyBorder="1" applyAlignment="1" applyProtection="1">
      <alignment horizontal="center" vertical="center" wrapText="1"/>
      <protection hidden="1"/>
    </xf>
    <xf numFmtId="168" fontId="13" fillId="8" borderId="31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35" xfId="1" applyNumberFormat="1" applyFont="1" applyFill="1" applyBorder="1" applyAlignment="1" applyProtection="1">
      <protection hidden="1"/>
    </xf>
    <xf numFmtId="0" fontId="20" fillId="0" borderId="36" xfId="1" applyNumberFormat="1" applyFont="1" applyFill="1" applyBorder="1" applyAlignment="1" applyProtection="1">
      <protection hidden="1"/>
    </xf>
    <xf numFmtId="164" fontId="18" fillId="3" borderId="36" xfId="1" applyNumberFormat="1" applyFont="1" applyFill="1" applyBorder="1" applyAlignment="1" applyProtection="1">
      <alignment vertical="center"/>
      <protection hidden="1"/>
    </xf>
    <xf numFmtId="0" fontId="22" fillId="0" borderId="0" xfId="0" applyFont="1"/>
    <xf numFmtId="0" fontId="22" fillId="0" borderId="0" xfId="0" applyFont="1" applyAlignment="1">
      <alignment horizontal="justify" vertical="center"/>
    </xf>
    <xf numFmtId="165" fontId="18" fillId="8" borderId="29" xfId="1" applyNumberFormat="1" applyFont="1" applyFill="1" applyBorder="1" applyAlignment="1" applyProtection="1">
      <alignment horizontal="center" vertical="center"/>
      <protection hidden="1"/>
    </xf>
    <xf numFmtId="165" fontId="13" fillId="8" borderId="13" xfId="1" applyNumberFormat="1" applyFont="1" applyFill="1" applyBorder="1" applyAlignment="1" applyProtection="1">
      <alignment horizontal="center" vertical="center"/>
      <protection hidden="1"/>
    </xf>
    <xf numFmtId="165" fontId="18" fillId="8" borderId="13" xfId="1" applyNumberFormat="1" applyFont="1" applyFill="1" applyBorder="1" applyAlignment="1" applyProtection="1">
      <alignment horizontal="center" vertical="center"/>
      <protection hidden="1"/>
    </xf>
    <xf numFmtId="165" fontId="18" fillId="8" borderId="14" xfId="1" applyNumberFormat="1" applyFont="1" applyFill="1" applyBorder="1" applyAlignment="1" applyProtection="1">
      <alignment horizontal="center" vertical="center"/>
      <protection hidden="1"/>
    </xf>
    <xf numFmtId="165" fontId="13" fillId="8" borderId="9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Alignment="1" applyProtection="1">
      <alignment horizontal="right"/>
      <protection hidden="1"/>
    </xf>
    <xf numFmtId="170" fontId="13" fillId="8" borderId="15" xfId="1" applyNumberFormat="1" applyFont="1" applyFill="1" applyBorder="1" applyAlignment="1" applyProtection="1">
      <alignment wrapText="1"/>
      <protection hidden="1"/>
    </xf>
    <xf numFmtId="169" fontId="17" fillId="8" borderId="9" xfId="1" applyNumberFormat="1" applyFont="1" applyFill="1" applyBorder="1" applyAlignment="1" applyProtection="1">
      <alignment horizontal="center" vertical="center" wrapText="1"/>
      <protection hidden="1"/>
    </xf>
    <xf numFmtId="169" fontId="13" fillId="9" borderId="15" xfId="1" applyNumberFormat="1" applyFont="1" applyFill="1" applyBorder="1" applyAlignment="1" applyProtection="1">
      <alignment horizontal="center" vertical="center" wrapText="1"/>
      <protection hidden="1"/>
    </xf>
    <xf numFmtId="49" fontId="13" fillId="9" borderId="13" xfId="1" applyNumberFormat="1" applyFont="1" applyFill="1" applyBorder="1" applyAlignment="1" applyProtection="1">
      <alignment horizontal="center" vertical="center" wrapText="1"/>
      <protection hidden="1"/>
    </xf>
    <xf numFmtId="169" fontId="17" fillId="9" borderId="13" xfId="1" applyNumberFormat="1" applyFont="1" applyFill="1" applyBorder="1" applyAlignment="1" applyProtection="1">
      <alignment horizontal="center" vertical="center" wrapText="1"/>
      <protection hidden="1"/>
    </xf>
    <xf numFmtId="168" fontId="13" fillId="9" borderId="1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1" applyFont="1" applyFill="1" applyProtection="1">
      <protection hidden="1"/>
    </xf>
    <xf numFmtId="0" fontId="1" fillId="0" borderId="27" xfId="1" applyFill="1" applyBorder="1" applyProtection="1">
      <protection hidden="1"/>
    </xf>
    <xf numFmtId="0" fontId="4" fillId="0" borderId="25" xfId="1" applyNumberFormat="1" applyFont="1" applyFill="1" applyBorder="1" applyAlignment="1" applyProtection="1">
      <alignment horizontal="center" vertical="center"/>
      <protection hidden="1"/>
    </xf>
    <xf numFmtId="165" fontId="18" fillId="0" borderId="29" xfId="1" applyNumberFormat="1" applyFont="1" applyFill="1" applyBorder="1" applyAlignment="1" applyProtection="1">
      <alignment horizontal="center" vertical="center"/>
      <protection hidden="1"/>
    </xf>
    <xf numFmtId="165" fontId="18" fillId="0" borderId="13" xfId="1" applyNumberFormat="1" applyFont="1" applyFill="1" applyBorder="1" applyAlignment="1" applyProtection="1">
      <alignment horizontal="center" vertical="center"/>
      <protection hidden="1"/>
    </xf>
    <xf numFmtId="165" fontId="18" fillId="0" borderId="14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Fill="1" applyBorder="1" applyProtection="1">
      <protection hidden="1"/>
    </xf>
    <xf numFmtId="0" fontId="1" fillId="0" borderId="0" xfId="1" applyFill="1"/>
    <xf numFmtId="0" fontId="2" fillId="8" borderId="23" xfId="1" applyNumberFormat="1" applyFont="1" applyFill="1" applyBorder="1" applyAlignment="1" applyProtection="1">
      <alignment horizontal="center" vertical="center" wrapText="1"/>
      <protection hidden="1"/>
    </xf>
    <xf numFmtId="167" fontId="13" fillId="8" borderId="14" xfId="1" applyNumberFormat="1" applyFont="1" applyFill="1" applyBorder="1" applyAlignment="1" applyProtection="1">
      <alignment horizontal="center" vertical="center"/>
      <protection hidden="1"/>
    </xf>
    <xf numFmtId="167" fontId="13" fillId="8" borderId="13" xfId="1" applyNumberFormat="1" applyFont="1" applyFill="1" applyBorder="1" applyAlignment="1" applyProtection="1">
      <alignment horizontal="center" vertical="center"/>
      <protection hidden="1"/>
    </xf>
    <xf numFmtId="167" fontId="18" fillId="8" borderId="29" xfId="1" applyNumberFormat="1" applyFont="1" applyFill="1" applyBorder="1" applyAlignment="1" applyProtection="1">
      <alignment horizontal="center" vertical="center"/>
      <protection hidden="1"/>
    </xf>
    <xf numFmtId="169" fontId="18" fillId="8" borderId="11" xfId="1" applyNumberFormat="1" applyFont="1" applyFill="1" applyBorder="1" applyAlignment="1" applyProtection="1">
      <alignment horizontal="center" vertical="center" wrapText="1"/>
      <protection hidden="1"/>
    </xf>
    <xf numFmtId="167" fontId="18" fillId="8" borderId="13" xfId="1" applyNumberFormat="1" applyFont="1" applyFill="1" applyBorder="1" applyAlignment="1" applyProtection="1">
      <alignment horizontal="center" vertical="center"/>
      <protection hidden="1"/>
    </xf>
    <xf numFmtId="169" fontId="13" fillId="9" borderId="11" xfId="1" applyNumberFormat="1" applyFont="1" applyFill="1" applyBorder="1" applyAlignment="1" applyProtection="1">
      <alignment horizontal="center" vertical="center" wrapText="1"/>
      <protection hidden="1"/>
    </xf>
    <xf numFmtId="167" fontId="13" fillId="9" borderId="13" xfId="1" applyNumberFormat="1" applyFont="1" applyFill="1" applyBorder="1" applyAlignment="1" applyProtection="1">
      <alignment horizontal="center" vertical="center"/>
      <protection hidden="1"/>
    </xf>
    <xf numFmtId="167" fontId="13" fillId="8" borderId="9" xfId="1" applyNumberFormat="1" applyFont="1" applyFill="1" applyBorder="1" applyAlignment="1" applyProtection="1">
      <alignment horizontal="center" vertical="center"/>
      <protection hidden="1"/>
    </xf>
    <xf numFmtId="170" fontId="13" fillId="8" borderId="14" xfId="1" applyNumberFormat="1" applyFont="1" applyFill="1" applyBorder="1" applyAlignment="1" applyProtection="1">
      <alignment wrapText="1"/>
      <protection hidden="1"/>
    </xf>
    <xf numFmtId="169" fontId="13" fillId="8" borderId="14" xfId="1" applyNumberFormat="1" applyFont="1" applyFill="1" applyBorder="1" applyAlignment="1" applyProtection="1">
      <alignment horizontal="center" vertical="center" wrapText="1"/>
      <protection hidden="1"/>
    </xf>
    <xf numFmtId="169" fontId="13" fillId="8" borderId="13" xfId="1" applyNumberFormat="1" applyFont="1" applyFill="1" applyBorder="1" applyAlignment="1" applyProtection="1">
      <alignment horizontal="center" vertical="center" wrapText="1"/>
      <protection hidden="1"/>
    </xf>
    <xf numFmtId="167" fontId="13" fillId="8" borderId="14" xfId="1" applyNumberFormat="1" applyFont="1" applyFill="1" applyBorder="1" applyAlignment="1" applyProtection="1">
      <alignment horizontal="center" vertical="center"/>
      <protection hidden="1"/>
    </xf>
    <xf numFmtId="167" fontId="13" fillId="8" borderId="13" xfId="1" applyNumberFormat="1" applyFont="1" applyFill="1" applyBorder="1" applyAlignment="1" applyProtection="1">
      <alignment horizontal="center" vertical="center"/>
      <protection hidden="1"/>
    </xf>
    <xf numFmtId="167" fontId="18" fillId="8" borderId="14" xfId="1" applyNumberFormat="1" applyFont="1" applyFill="1" applyBorder="1" applyAlignment="1" applyProtection="1">
      <alignment horizontal="center" vertical="center"/>
      <protection hidden="1"/>
    </xf>
    <xf numFmtId="167" fontId="18" fillId="8" borderId="13" xfId="1" applyNumberFormat="1" applyFont="1" applyFill="1" applyBorder="1" applyAlignment="1" applyProtection="1">
      <alignment horizontal="center" vertical="center"/>
      <protection hidden="1"/>
    </xf>
    <xf numFmtId="170" fontId="18" fillId="8" borderId="12" xfId="1" applyNumberFormat="1" applyFont="1" applyFill="1" applyBorder="1" applyAlignment="1" applyProtection="1">
      <alignment wrapText="1"/>
      <protection hidden="1"/>
    </xf>
    <xf numFmtId="170" fontId="18" fillId="8" borderId="11" xfId="1" applyNumberFormat="1" applyFont="1" applyFill="1" applyBorder="1" applyAlignment="1" applyProtection="1">
      <alignment wrapText="1"/>
      <protection hidden="1"/>
    </xf>
    <xf numFmtId="170" fontId="18" fillId="8" borderId="15" xfId="1" applyNumberFormat="1" applyFont="1" applyFill="1" applyBorder="1" applyAlignment="1" applyProtection="1">
      <alignment wrapText="1"/>
      <protection hidden="1"/>
    </xf>
    <xf numFmtId="0" fontId="1" fillId="0" borderId="41" xfId="1" applyNumberFormat="1" applyFont="1" applyFill="1" applyBorder="1" applyAlignment="1" applyProtection="1">
      <protection hidden="1"/>
    </xf>
    <xf numFmtId="0" fontId="16" fillId="8" borderId="42" xfId="1" applyFont="1" applyFill="1" applyBorder="1" applyAlignment="1" applyProtection="1">
      <alignment wrapText="1"/>
      <protection hidden="1"/>
    </xf>
    <xf numFmtId="0" fontId="1" fillId="8" borderId="0" xfId="1" applyFill="1" applyBorder="1"/>
    <xf numFmtId="0" fontId="13" fillId="0" borderId="6" xfId="1" applyNumberFormat="1" applyFont="1" applyFill="1" applyBorder="1" applyAlignment="1" applyProtection="1">
      <protection hidden="1"/>
    </xf>
    <xf numFmtId="0" fontId="13" fillId="0" borderId="5" xfId="1" applyNumberFormat="1" applyFont="1" applyFill="1" applyBorder="1" applyAlignment="1" applyProtection="1">
      <protection hidden="1"/>
    </xf>
    <xf numFmtId="0" fontId="13" fillId="0" borderId="27" xfId="1" applyNumberFormat="1" applyFont="1" applyFill="1" applyBorder="1" applyAlignment="1" applyProtection="1">
      <protection hidden="1"/>
    </xf>
    <xf numFmtId="0" fontId="13" fillId="8" borderId="0" xfId="1" applyFont="1" applyFill="1" applyProtection="1">
      <protection hidden="1"/>
    </xf>
    <xf numFmtId="0" fontId="1" fillId="8" borderId="27" xfId="1" applyFill="1" applyBorder="1" applyProtection="1">
      <protection hidden="1"/>
    </xf>
    <xf numFmtId="165" fontId="18" fillId="8" borderId="36" xfId="1" applyNumberFormat="1" applyFont="1" applyFill="1" applyBorder="1" applyAlignment="1" applyProtection="1">
      <alignment horizontal="center" vertical="center"/>
      <protection hidden="1"/>
    </xf>
    <xf numFmtId="0" fontId="2" fillId="8" borderId="33" xfId="1" applyNumberFormat="1" applyFont="1" applyFill="1" applyBorder="1" applyAlignment="1" applyProtection="1">
      <protection hidden="1"/>
    </xf>
    <xf numFmtId="0" fontId="1" fillId="8" borderId="1" xfId="1" applyFill="1" applyBorder="1" applyProtection="1">
      <protection hidden="1"/>
    </xf>
    <xf numFmtId="0" fontId="1" fillId="9" borderId="40" xfId="1" applyFill="1" applyBorder="1" applyAlignment="1" applyProtection="1">
      <alignment wrapText="1"/>
      <protection hidden="1"/>
    </xf>
    <xf numFmtId="165" fontId="13" fillId="0" borderId="14" xfId="1" applyNumberFormat="1" applyFont="1" applyFill="1" applyBorder="1" applyAlignment="1" applyProtection="1">
      <alignment horizontal="center" vertical="center"/>
      <protection hidden="1"/>
    </xf>
    <xf numFmtId="165" fontId="13" fillId="0" borderId="30" xfId="1" applyNumberFormat="1" applyFont="1" applyFill="1" applyBorder="1" applyAlignment="1" applyProtection="1">
      <alignment horizontal="center" vertical="center"/>
      <protection hidden="1"/>
    </xf>
    <xf numFmtId="49" fontId="17" fillId="8" borderId="13" xfId="1" applyNumberFormat="1" applyFont="1" applyFill="1" applyBorder="1" applyAlignment="1" applyProtection="1">
      <alignment horizontal="center" vertical="center" wrapText="1"/>
      <protection hidden="1"/>
    </xf>
    <xf numFmtId="170" fontId="13" fillId="8" borderId="11" xfId="1" applyNumberFormat="1" applyFont="1" applyFill="1" applyBorder="1" applyAlignment="1" applyProtection="1">
      <alignment wrapText="1"/>
      <protection hidden="1"/>
    </xf>
    <xf numFmtId="170" fontId="13" fillId="8" borderId="13" xfId="1" applyNumberFormat="1" applyFont="1" applyFill="1" applyBorder="1" applyAlignment="1" applyProtection="1">
      <alignment wrapText="1"/>
      <protection hidden="1"/>
    </xf>
    <xf numFmtId="170" fontId="18" fillId="8" borderId="14" xfId="1" applyNumberFormat="1" applyFont="1" applyFill="1" applyBorder="1" applyAlignment="1" applyProtection="1">
      <alignment wrapText="1"/>
      <protection hidden="1"/>
    </xf>
    <xf numFmtId="170" fontId="18" fillId="8" borderId="13" xfId="1" applyNumberFormat="1" applyFont="1" applyFill="1" applyBorder="1" applyAlignment="1" applyProtection="1">
      <alignment wrapText="1"/>
      <protection hidden="1"/>
    </xf>
    <xf numFmtId="171" fontId="9" fillId="8" borderId="0" xfId="1" applyNumberFormat="1" applyFont="1" applyFill="1" applyBorder="1"/>
    <xf numFmtId="166" fontId="18" fillId="8" borderId="0" xfId="1" applyNumberFormat="1" applyFont="1" applyFill="1"/>
    <xf numFmtId="49" fontId="16" fillId="8" borderId="13" xfId="1" applyNumberFormat="1" applyFont="1" applyFill="1" applyBorder="1" applyAlignment="1" applyProtection="1">
      <alignment horizontal="center" vertical="center" wrapText="1"/>
      <protection hidden="1"/>
    </xf>
    <xf numFmtId="0" fontId="4" fillId="8" borderId="35" xfId="1" applyNumberFormat="1" applyFont="1" applyFill="1" applyBorder="1" applyAlignment="1" applyProtection="1">
      <alignment horizontal="center" vertical="center"/>
      <protection hidden="1"/>
    </xf>
    <xf numFmtId="165" fontId="18" fillId="8" borderId="4" xfId="1" applyNumberFormat="1" applyFont="1" applyFill="1" applyBorder="1" applyAlignment="1" applyProtection="1">
      <alignment horizontal="center" vertical="center"/>
      <protection hidden="1"/>
    </xf>
    <xf numFmtId="0" fontId="2" fillId="8" borderId="34" xfId="1" applyNumberFormat="1" applyFont="1" applyFill="1" applyBorder="1" applyAlignment="1" applyProtection="1">
      <protection hidden="1"/>
    </xf>
    <xf numFmtId="0" fontId="12" fillId="0" borderId="40" xfId="1" applyFont="1" applyFill="1" applyBorder="1" applyAlignment="1" applyProtection="1">
      <alignment wrapText="1"/>
      <protection hidden="1"/>
    </xf>
    <xf numFmtId="0" fontId="21" fillId="0" borderId="40" xfId="0" applyFont="1" applyFill="1" applyBorder="1" applyAlignment="1">
      <alignment wrapText="1"/>
    </xf>
    <xf numFmtId="0" fontId="7" fillId="0" borderId="40" xfId="1" applyFont="1" applyFill="1" applyBorder="1" applyAlignment="1" applyProtection="1">
      <alignment wrapText="1"/>
      <protection hidden="1"/>
    </xf>
    <xf numFmtId="0" fontId="21" fillId="0" borderId="40" xfId="0" applyFont="1" applyFill="1" applyBorder="1" applyAlignment="1">
      <alignment horizontal="justify" vertical="center"/>
    </xf>
    <xf numFmtId="0" fontId="15" fillId="0" borderId="40" xfId="1" applyFont="1" applyFill="1" applyBorder="1" applyAlignment="1" applyProtection="1">
      <alignment wrapText="1"/>
      <protection hidden="1"/>
    </xf>
    <xf numFmtId="0" fontId="15" fillId="8" borderId="40" xfId="1" applyFont="1" applyFill="1" applyBorder="1" applyAlignment="1" applyProtection="1">
      <alignment wrapText="1"/>
      <protection hidden="1"/>
    </xf>
    <xf numFmtId="0" fontId="21" fillId="8" borderId="40" xfId="0" applyFont="1" applyFill="1" applyBorder="1" applyAlignment="1">
      <alignment horizontal="left"/>
    </xf>
    <xf numFmtId="0" fontId="1" fillId="8" borderId="34" xfId="1" applyFill="1" applyBorder="1" applyAlignment="1" applyProtection="1">
      <alignment wrapText="1"/>
      <protection hidden="1"/>
    </xf>
    <xf numFmtId="0" fontId="12" fillId="8" borderId="40" xfId="1" applyFont="1" applyFill="1" applyBorder="1" applyAlignment="1" applyProtection="1">
      <alignment wrapText="1"/>
      <protection hidden="1"/>
    </xf>
    <xf numFmtId="165" fontId="12" fillId="0" borderId="40" xfId="1" applyNumberFormat="1" applyFont="1" applyFill="1" applyBorder="1" applyAlignment="1" applyProtection="1">
      <alignment horizontal="left" wrapText="1"/>
      <protection hidden="1"/>
    </xf>
    <xf numFmtId="0" fontId="21" fillId="0" borderId="40" xfId="0" applyFont="1" applyFill="1" applyBorder="1" applyAlignment="1">
      <alignment horizontal="justify" vertical="top" wrapText="1"/>
    </xf>
    <xf numFmtId="0" fontId="16" fillId="0" borderId="40" xfId="1" applyFont="1" applyFill="1" applyBorder="1" applyAlignment="1" applyProtection="1">
      <alignment wrapText="1"/>
      <protection hidden="1"/>
    </xf>
    <xf numFmtId="0" fontId="17" fillId="0" borderId="40" xfId="1" applyFont="1" applyFill="1" applyBorder="1" applyAlignment="1" applyProtection="1">
      <alignment wrapText="1"/>
      <protection hidden="1"/>
    </xf>
    <xf numFmtId="167" fontId="4" fillId="5" borderId="14" xfId="1" applyNumberFormat="1" applyFont="1" applyFill="1" applyBorder="1" applyAlignment="1" applyProtection="1">
      <alignment horizontal="center" vertical="center"/>
      <protection hidden="1"/>
    </xf>
    <xf numFmtId="167" fontId="4" fillId="5" borderId="13" xfId="1" applyNumberFormat="1" applyFont="1" applyFill="1" applyBorder="1" applyAlignment="1" applyProtection="1">
      <alignment horizontal="center" vertical="center"/>
      <protection hidden="1"/>
    </xf>
    <xf numFmtId="166" fontId="4" fillId="5" borderId="14" xfId="1" applyNumberFormat="1" applyFont="1" applyFill="1" applyBorder="1" applyAlignment="1" applyProtection="1">
      <alignment vertical="center"/>
      <protection hidden="1"/>
    </xf>
    <xf numFmtId="166" fontId="4" fillId="5" borderId="13" xfId="1" applyNumberFormat="1" applyFont="1" applyFill="1" applyBorder="1" applyAlignment="1" applyProtection="1">
      <alignment vertical="center"/>
      <protection hidden="1"/>
    </xf>
    <xf numFmtId="170" fontId="5" fillId="6" borderId="16" xfId="1" applyNumberFormat="1" applyFont="1" applyFill="1" applyBorder="1" applyAlignment="1" applyProtection="1">
      <alignment wrapText="1"/>
      <protection hidden="1"/>
    </xf>
    <xf numFmtId="169" fontId="5" fillId="6" borderId="14" xfId="1" applyNumberFormat="1" applyFont="1" applyFill="1" applyBorder="1" applyAlignment="1" applyProtection="1">
      <alignment horizontal="center" vertical="center" wrapText="1"/>
      <protection hidden="1"/>
    </xf>
    <xf numFmtId="169" fontId="5" fillId="6" borderId="13" xfId="1" applyNumberFormat="1" applyFont="1" applyFill="1" applyBorder="1" applyAlignment="1" applyProtection="1">
      <alignment horizontal="center" vertical="center" wrapText="1"/>
      <protection hidden="1"/>
    </xf>
    <xf numFmtId="170" fontId="4" fillId="5" borderId="14" xfId="1" applyNumberFormat="1" applyFont="1" applyFill="1" applyBorder="1" applyAlignment="1" applyProtection="1">
      <alignment wrapText="1"/>
      <protection hidden="1"/>
    </xf>
    <xf numFmtId="169" fontId="4" fillId="5" borderId="14" xfId="1" applyNumberFormat="1" applyFont="1" applyFill="1" applyBorder="1" applyAlignment="1" applyProtection="1">
      <alignment horizontal="center" vertical="center" wrapText="1"/>
      <protection hidden="1"/>
    </xf>
    <xf numFmtId="169" fontId="4" fillId="5" borderId="13" xfId="1" applyNumberFormat="1" applyFont="1" applyFill="1" applyBorder="1" applyAlignment="1" applyProtection="1">
      <alignment horizontal="center" vertical="center" wrapText="1"/>
      <protection hidden="1"/>
    </xf>
    <xf numFmtId="167" fontId="5" fillId="6" borderId="14" xfId="1" applyNumberFormat="1" applyFont="1" applyFill="1" applyBorder="1" applyAlignment="1" applyProtection="1">
      <alignment horizontal="center" vertical="center"/>
      <protection hidden="1"/>
    </xf>
    <xf numFmtId="167" fontId="5" fillId="6" borderId="13" xfId="1" applyNumberFormat="1" applyFont="1" applyFill="1" applyBorder="1" applyAlignment="1" applyProtection="1">
      <alignment horizontal="center" vertical="center"/>
      <protection hidden="1"/>
    </xf>
    <xf numFmtId="166" fontId="5" fillId="6" borderId="14" xfId="1" applyNumberFormat="1" applyFont="1" applyFill="1" applyBorder="1" applyAlignment="1" applyProtection="1">
      <alignment vertical="center"/>
      <protection hidden="1"/>
    </xf>
    <xf numFmtId="166" fontId="5" fillId="6" borderId="13" xfId="1" applyNumberFormat="1" applyFont="1" applyFill="1" applyBorder="1" applyAlignment="1" applyProtection="1">
      <alignment vertical="center"/>
      <protection hidden="1"/>
    </xf>
    <xf numFmtId="170" fontId="5" fillId="6" borderId="21" xfId="1" applyNumberFormat="1" applyFont="1" applyFill="1" applyBorder="1" applyAlignment="1" applyProtection="1">
      <alignment wrapText="1"/>
      <protection hidden="1"/>
    </xf>
    <xf numFmtId="169" fontId="5" fillId="6" borderId="18" xfId="1" applyNumberFormat="1" applyFont="1" applyFill="1" applyBorder="1" applyAlignment="1" applyProtection="1">
      <alignment horizontal="center" vertical="center" wrapText="1"/>
      <protection hidden="1"/>
    </xf>
    <xf numFmtId="169" fontId="5" fillId="6" borderId="17" xfId="1" applyNumberFormat="1" applyFont="1" applyFill="1" applyBorder="1" applyAlignment="1" applyProtection="1">
      <alignment horizontal="center" vertical="center" wrapText="1"/>
      <protection hidden="1"/>
    </xf>
    <xf numFmtId="167" fontId="5" fillId="6" borderId="18" xfId="1" applyNumberFormat="1" applyFont="1" applyFill="1" applyBorder="1" applyAlignment="1" applyProtection="1">
      <alignment horizontal="center" vertical="center"/>
      <protection hidden="1"/>
    </xf>
    <xf numFmtId="167" fontId="5" fillId="6" borderId="17" xfId="1" applyNumberFormat="1" applyFont="1" applyFill="1" applyBorder="1" applyAlignment="1" applyProtection="1">
      <alignment horizontal="center" vertical="center"/>
      <protection hidden="1"/>
    </xf>
    <xf numFmtId="166" fontId="5" fillId="6" borderId="18" xfId="1" applyNumberFormat="1" applyFont="1" applyFill="1" applyBorder="1" applyAlignment="1" applyProtection="1">
      <alignment vertical="center"/>
      <protection hidden="1"/>
    </xf>
    <xf numFmtId="166" fontId="5" fillId="6" borderId="17" xfId="1" applyNumberFormat="1" applyFont="1" applyFill="1" applyBorder="1" applyAlignment="1" applyProtection="1">
      <alignment vertical="center"/>
      <protection hidden="1"/>
    </xf>
    <xf numFmtId="0" fontId="2" fillId="2" borderId="23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2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3" xfId="1" applyFont="1" applyBorder="1" applyAlignment="1" applyProtection="1">
      <alignment horizontal="center" vertical="center"/>
      <protection hidden="1"/>
    </xf>
    <xf numFmtId="0" fontId="5" fillId="0" borderId="22" xfId="1" applyFont="1" applyBorder="1" applyAlignment="1" applyProtection="1">
      <alignment horizontal="center" vertical="center"/>
      <protection hidden="1"/>
    </xf>
    <xf numFmtId="0" fontId="5" fillId="0" borderId="24" xfId="1" applyFont="1" applyBorder="1" applyAlignment="1" applyProtection="1">
      <alignment horizontal="center" vertical="center"/>
      <protection hidden="1"/>
    </xf>
    <xf numFmtId="0" fontId="2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wrapText="1"/>
      <protection hidden="1"/>
    </xf>
    <xf numFmtId="0" fontId="1" fillId="0" borderId="0" xfId="1" applyNumberFormat="1" applyFont="1" applyFill="1" applyAlignment="1" applyProtection="1">
      <alignment horizontal="center" wrapText="1"/>
      <protection hidden="1"/>
    </xf>
    <xf numFmtId="0" fontId="2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25" xfId="1" applyNumberFormat="1" applyFont="1" applyFill="1" applyBorder="1" applyAlignment="1" applyProtection="1">
      <alignment horizontal="center" vertical="center" wrapText="1"/>
      <protection hidden="1"/>
    </xf>
    <xf numFmtId="0" fontId="2" fillId="6" borderId="25" xfId="1" applyNumberFormat="1" applyFont="1" applyFill="1" applyBorder="1" applyAlignment="1" applyProtection="1">
      <alignment horizontal="center" vertical="top" wrapText="1"/>
      <protection hidden="1"/>
    </xf>
    <xf numFmtId="0" fontId="2" fillId="4" borderId="25" xfId="1" applyNumberFormat="1" applyFont="1" applyFill="1" applyBorder="1" applyAlignment="1" applyProtection="1">
      <alignment horizontal="center" vertical="top" wrapText="1"/>
      <protection hidden="1"/>
    </xf>
    <xf numFmtId="0" fontId="2" fillId="0" borderId="25" xfId="1" applyNumberFormat="1" applyFont="1" applyFill="1" applyBorder="1" applyAlignment="1" applyProtection="1">
      <alignment horizontal="center" vertical="top" wrapText="1"/>
      <protection hidden="1"/>
    </xf>
    <xf numFmtId="0" fontId="2" fillId="7" borderId="25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25" xfId="1" applyNumberFormat="1" applyFont="1" applyFill="1" applyBorder="1" applyAlignment="1" applyProtection="1">
      <alignment horizontal="center" vertical="top" wrapText="1"/>
      <protection hidden="1"/>
    </xf>
    <xf numFmtId="0" fontId="2" fillId="6" borderId="25" xfId="1" applyNumberFormat="1" applyFont="1" applyFill="1" applyBorder="1" applyAlignment="1" applyProtection="1">
      <alignment horizontal="center" vertical="center" wrapText="1"/>
      <protection hidden="1"/>
    </xf>
    <xf numFmtId="0" fontId="2" fillId="4" borderId="25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1" applyNumberFormat="1" applyFont="1" applyFill="1" applyAlignment="1" applyProtection="1">
      <alignment horizontal="center" wrapText="1"/>
      <protection hidden="1"/>
    </xf>
    <xf numFmtId="0" fontId="2" fillId="8" borderId="25" xfId="1" applyNumberFormat="1" applyFont="1" applyFill="1" applyBorder="1" applyAlignment="1" applyProtection="1">
      <alignment horizontal="center" vertical="top" wrapText="1"/>
      <protection hidden="1"/>
    </xf>
    <xf numFmtId="0" fontId="2" fillId="8" borderId="25" xfId="1" applyNumberFormat="1" applyFont="1" applyFill="1" applyBorder="1" applyAlignment="1" applyProtection="1">
      <alignment horizontal="center" vertical="center" wrapText="1"/>
      <protection hidden="1"/>
    </xf>
    <xf numFmtId="0" fontId="2" fillId="8" borderId="23" xfId="1" applyNumberFormat="1" applyFont="1" applyFill="1" applyBorder="1" applyAlignment="1" applyProtection="1">
      <alignment horizontal="center" vertical="center" wrapText="1"/>
      <protection hidden="1"/>
    </xf>
    <xf numFmtId="0" fontId="2" fillId="8" borderId="22" xfId="1" applyNumberFormat="1" applyFont="1" applyFill="1" applyBorder="1" applyAlignment="1" applyProtection="1">
      <alignment horizontal="center" vertical="center" wrapText="1"/>
      <protection hidden="1"/>
    </xf>
    <xf numFmtId="0" fontId="2" fillId="8" borderId="23" xfId="1" applyFont="1" applyFill="1" applyBorder="1" applyAlignment="1" applyProtection="1">
      <alignment horizontal="center" vertical="center"/>
      <protection hidden="1"/>
    </xf>
    <xf numFmtId="0" fontId="5" fillId="8" borderId="22" xfId="1" applyFont="1" applyFill="1" applyBorder="1" applyAlignment="1" applyProtection="1">
      <alignment horizontal="center" vertical="center"/>
      <protection hidden="1"/>
    </xf>
    <xf numFmtId="0" fontId="5" fillId="8" borderId="24" xfId="1" applyFont="1" applyFill="1" applyBorder="1" applyAlignment="1" applyProtection="1">
      <alignment horizontal="center" vertical="center"/>
      <protection hidden="1"/>
    </xf>
    <xf numFmtId="170" fontId="13" fillId="8" borderId="14" xfId="1" applyNumberFormat="1" applyFont="1" applyFill="1" applyBorder="1" applyAlignment="1" applyProtection="1">
      <alignment wrapText="1"/>
      <protection hidden="1"/>
    </xf>
    <xf numFmtId="169" fontId="13" fillId="8" borderId="14" xfId="1" applyNumberFormat="1" applyFont="1" applyFill="1" applyBorder="1" applyAlignment="1" applyProtection="1">
      <alignment horizontal="center" vertical="center" wrapText="1"/>
      <protection hidden="1"/>
    </xf>
    <xf numFmtId="169" fontId="13" fillId="8" borderId="13" xfId="1" applyNumberFormat="1" applyFont="1" applyFill="1" applyBorder="1" applyAlignment="1" applyProtection="1">
      <alignment horizontal="center" vertical="center" wrapText="1"/>
      <protection hidden="1"/>
    </xf>
    <xf numFmtId="167" fontId="13" fillId="8" borderId="14" xfId="1" applyNumberFormat="1" applyFont="1" applyFill="1" applyBorder="1" applyAlignment="1" applyProtection="1">
      <alignment horizontal="center" vertical="center"/>
      <protection hidden="1"/>
    </xf>
    <xf numFmtId="167" fontId="13" fillId="8" borderId="13" xfId="1" applyNumberFormat="1" applyFont="1" applyFill="1" applyBorder="1" applyAlignment="1" applyProtection="1">
      <alignment horizontal="center" vertical="center"/>
      <protection hidden="1"/>
    </xf>
    <xf numFmtId="170" fontId="18" fillId="8" borderId="21" xfId="1" applyNumberFormat="1" applyFont="1" applyFill="1" applyBorder="1" applyAlignment="1" applyProtection="1">
      <alignment wrapText="1"/>
      <protection hidden="1"/>
    </xf>
    <xf numFmtId="170" fontId="18" fillId="8" borderId="38" xfId="1" applyNumberFormat="1" applyFont="1" applyFill="1" applyBorder="1" applyAlignment="1" applyProtection="1">
      <alignment wrapText="1"/>
      <protection hidden="1"/>
    </xf>
    <xf numFmtId="169" fontId="18" fillId="8" borderId="28" xfId="1" applyNumberFormat="1" applyFont="1" applyFill="1" applyBorder="1" applyAlignment="1" applyProtection="1">
      <alignment horizontal="center" vertical="center" wrapText="1"/>
      <protection hidden="1"/>
    </xf>
    <xf numFmtId="169" fontId="18" fillId="8" borderId="29" xfId="1" applyNumberFormat="1" applyFont="1" applyFill="1" applyBorder="1" applyAlignment="1" applyProtection="1">
      <alignment horizontal="center" vertical="center" wrapText="1"/>
      <protection hidden="1"/>
    </xf>
    <xf numFmtId="167" fontId="18" fillId="8" borderId="28" xfId="1" applyNumberFormat="1" applyFont="1" applyFill="1" applyBorder="1" applyAlignment="1" applyProtection="1">
      <alignment horizontal="center" vertical="center"/>
      <protection hidden="1"/>
    </xf>
    <xf numFmtId="167" fontId="18" fillId="8" borderId="29" xfId="1" applyNumberFormat="1" applyFont="1" applyFill="1" applyBorder="1" applyAlignment="1" applyProtection="1">
      <alignment horizontal="center" vertical="center"/>
      <protection hidden="1"/>
    </xf>
    <xf numFmtId="170" fontId="18" fillId="8" borderId="12" xfId="1" applyNumberFormat="1" applyFont="1" applyFill="1" applyBorder="1" applyAlignment="1" applyProtection="1">
      <alignment wrapText="1"/>
      <protection hidden="1"/>
    </xf>
    <xf numFmtId="170" fontId="18" fillId="8" borderId="11" xfId="1" applyNumberFormat="1" applyFont="1" applyFill="1" applyBorder="1" applyAlignment="1" applyProtection="1">
      <alignment wrapText="1"/>
      <protection hidden="1"/>
    </xf>
    <xf numFmtId="170" fontId="18" fillId="8" borderId="15" xfId="1" applyNumberFormat="1" applyFont="1" applyFill="1" applyBorder="1" applyAlignment="1" applyProtection="1">
      <alignment wrapText="1"/>
      <protection hidden="1"/>
    </xf>
    <xf numFmtId="169" fontId="18" fillId="8" borderId="13" xfId="1" applyNumberFormat="1" applyFont="1" applyFill="1" applyBorder="1" applyAlignment="1" applyProtection="1">
      <alignment horizontal="center" vertical="center" wrapText="1"/>
      <protection hidden="1"/>
    </xf>
    <xf numFmtId="169" fontId="18" fillId="8" borderId="11" xfId="1" applyNumberFormat="1" applyFont="1" applyFill="1" applyBorder="1" applyAlignment="1" applyProtection="1">
      <alignment horizontal="center" vertical="center" wrapText="1"/>
      <protection hidden="1"/>
    </xf>
    <xf numFmtId="167" fontId="18" fillId="8" borderId="13" xfId="1" applyNumberFormat="1" applyFont="1" applyFill="1" applyBorder="1" applyAlignment="1" applyProtection="1">
      <alignment horizontal="center" vertical="center"/>
      <protection hidden="1"/>
    </xf>
    <xf numFmtId="167" fontId="18" fillId="8" borderId="11" xfId="1" applyNumberFormat="1" applyFont="1" applyFill="1" applyBorder="1" applyAlignment="1" applyProtection="1">
      <alignment horizontal="center" vertical="center"/>
      <protection hidden="1"/>
    </xf>
    <xf numFmtId="167" fontId="18" fillId="8" borderId="15" xfId="1" applyNumberFormat="1" applyFont="1" applyFill="1" applyBorder="1" applyAlignment="1" applyProtection="1">
      <alignment horizontal="center" vertical="center"/>
      <protection hidden="1"/>
    </xf>
    <xf numFmtId="170" fontId="18" fillId="8" borderId="16" xfId="1" applyNumberFormat="1" applyFont="1" applyFill="1" applyBorder="1" applyAlignment="1" applyProtection="1">
      <alignment wrapText="1"/>
      <protection hidden="1"/>
    </xf>
    <xf numFmtId="169" fontId="18" fillId="8" borderId="14" xfId="1" applyNumberFormat="1" applyFont="1" applyFill="1" applyBorder="1" applyAlignment="1" applyProtection="1">
      <alignment horizontal="center" vertical="center" wrapText="1"/>
      <protection hidden="1"/>
    </xf>
    <xf numFmtId="167" fontId="18" fillId="8" borderId="14" xfId="1" applyNumberFormat="1" applyFont="1" applyFill="1" applyBorder="1" applyAlignment="1" applyProtection="1">
      <alignment horizontal="center" vertical="center"/>
      <protection hidden="1"/>
    </xf>
    <xf numFmtId="170" fontId="13" fillId="0" borderId="14" xfId="1" applyNumberFormat="1" applyFont="1" applyFill="1" applyBorder="1" applyAlignment="1" applyProtection="1">
      <alignment wrapText="1"/>
      <protection hidden="1"/>
    </xf>
    <xf numFmtId="170" fontId="13" fillId="9" borderId="13" xfId="1" applyNumberFormat="1" applyFont="1" applyFill="1" applyBorder="1" applyAlignment="1" applyProtection="1">
      <alignment wrapText="1"/>
      <protection hidden="1"/>
    </xf>
    <xf numFmtId="170" fontId="13" fillId="9" borderId="11" xfId="1" applyNumberFormat="1" applyFont="1" applyFill="1" applyBorder="1" applyAlignment="1" applyProtection="1">
      <alignment wrapText="1"/>
      <protection hidden="1"/>
    </xf>
    <xf numFmtId="170" fontId="13" fillId="9" borderId="15" xfId="1" applyNumberFormat="1" applyFont="1" applyFill="1" applyBorder="1" applyAlignment="1" applyProtection="1">
      <alignment wrapText="1"/>
      <protection hidden="1"/>
    </xf>
    <xf numFmtId="169" fontId="13" fillId="9" borderId="13" xfId="1" applyNumberFormat="1" applyFont="1" applyFill="1" applyBorder="1" applyAlignment="1" applyProtection="1">
      <alignment horizontal="center" vertical="center" wrapText="1"/>
      <protection hidden="1"/>
    </xf>
    <xf numFmtId="169" fontId="13" fillId="9" borderId="11" xfId="1" applyNumberFormat="1" applyFont="1" applyFill="1" applyBorder="1" applyAlignment="1" applyProtection="1">
      <alignment horizontal="center" vertical="center" wrapText="1"/>
      <protection hidden="1"/>
    </xf>
    <xf numFmtId="167" fontId="13" fillId="9" borderId="13" xfId="1" applyNumberFormat="1" applyFont="1" applyFill="1" applyBorder="1" applyAlignment="1" applyProtection="1">
      <alignment horizontal="center" vertical="center"/>
      <protection hidden="1"/>
    </xf>
    <xf numFmtId="167" fontId="13" fillId="9" borderId="11" xfId="1" applyNumberFormat="1" applyFont="1" applyFill="1" applyBorder="1" applyAlignment="1" applyProtection="1">
      <alignment horizontal="center" vertical="center"/>
      <protection hidden="1"/>
    </xf>
    <xf numFmtId="167" fontId="13" fillId="9" borderId="15" xfId="1" applyNumberFormat="1" applyFont="1" applyFill="1" applyBorder="1" applyAlignment="1" applyProtection="1">
      <alignment horizontal="center" vertical="center"/>
      <protection hidden="1"/>
    </xf>
    <xf numFmtId="170" fontId="13" fillId="8" borderId="30" xfId="1" applyNumberFormat="1" applyFont="1" applyFill="1" applyBorder="1" applyAlignment="1" applyProtection="1">
      <alignment wrapText="1"/>
      <protection hidden="1"/>
    </xf>
    <xf numFmtId="169" fontId="13" fillId="8" borderId="30" xfId="1" applyNumberFormat="1" applyFont="1" applyFill="1" applyBorder="1" applyAlignment="1" applyProtection="1">
      <alignment horizontal="center" vertical="center" wrapText="1"/>
      <protection hidden="1"/>
    </xf>
    <xf numFmtId="169" fontId="13" fillId="8" borderId="9" xfId="1" applyNumberFormat="1" applyFont="1" applyFill="1" applyBorder="1" applyAlignment="1" applyProtection="1">
      <alignment horizontal="center" vertical="center" wrapText="1"/>
      <protection hidden="1"/>
    </xf>
    <xf numFmtId="167" fontId="13" fillId="8" borderId="30" xfId="1" applyNumberFormat="1" applyFont="1" applyFill="1" applyBorder="1" applyAlignment="1" applyProtection="1">
      <alignment horizontal="center" vertical="center"/>
      <protection hidden="1"/>
    </xf>
    <xf numFmtId="167" fontId="13" fillId="8" borderId="9" xfId="1" applyNumberFormat="1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"/>
  <sheetViews>
    <sheetView showGridLines="0" topLeftCell="A20" workbookViewId="0">
      <selection activeCell="Y16" sqref="Y16"/>
    </sheetView>
  </sheetViews>
  <sheetFormatPr defaultColWidth="9.140625" defaultRowHeight="12.75" x14ac:dyDescent="0.2"/>
  <cols>
    <col min="1" max="1" width="0.7109375" style="1" customWidth="1"/>
    <col min="2" max="5" width="2.7109375" style="1" hidden="1" customWidth="1"/>
    <col min="6" max="6" width="52.85546875" style="1" customWidth="1"/>
    <col min="7" max="11" width="0" style="1" hidden="1" customWidth="1"/>
    <col min="12" max="12" width="6.28515625" style="1" customWidth="1"/>
    <col min="13" max="13" width="0" style="1" hidden="1" customWidth="1"/>
    <col min="14" max="14" width="9.140625" style="1" hidden="1" customWidth="1"/>
    <col min="15" max="19" width="0" style="1" hidden="1" customWidth="1"/>
    <col min="20" max="20" width="11" style="1" customWidth="1"/>
    <col min="21" max="22" width="0" style="1" hidden="1" customWidth="1"/>
    <col min="23" max="23" width="12.140625" style="1" customWidth="1"/>
    <col min="24" max="24" width="13.42578125" style="1" hidden="1" customWidth="1"/>
    <col min="25" max="25" width="7.5703125" style="1" customWidth="1"/>
    <col min="26" max="26" width="34.7109375" style="1" customWidth="1"/>
    <col min="27" max="254" width="9.140625" style="1" customWidth="1"/>
    <col min="255" max="16384" width="9.140625" style="1"/>
  </cols>
  <sheetData>
    <row r="1" spans="1:26" ht="22.5" customHeight="1" x14ac:dyDescent="0.2">
      <c r="A1" s="2"/>
      <c r="B1" s="2"/>
      <c r="C1" s="2"/>
      <c r="D1" s="2"/>
      <c r="E1" s="2"/>
      <c r="F1" s="5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6" customHeight="1" x14ac:dyDescent="0.2">
      <c r="A2" s="2"/>
      <c r="B2" s="2"/>
      <c r="C2" s="2"/>
      <c r="D2" s="2"/>
      <c r="E2" s="51"/>
      <c r="F2" s="238" t="s">
        <v>101</v>
      </c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</row>
    <row r="3" spans="1:26" ht="12.75" customHeight="1" thickBot="1" x14ac:dyDescent="0.25">
      <c r="A3" s="2"/>
      <c r="B3" s="48"/>
      <c r="C3" s="48"/>
      <c r="D3" s="48"/>
      <c r="E3" s="48"/>
      <c r="F3" s="50"/>
      <c r="G3" s="48"/>
      <c r="H3" s="49"/>
      <c r="I3" s="49"/>
      <c r="J3" s="49"/>
      <c r="K3" s="49"/>
      <c r="L3" s="49"/>
      <c r="M3" s="49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2"/>
    </row>
    <row r="4" spans="1:26" ht="37.5" customHeight="1" thickBot="1" x14ac:dyDescent="0.25">
      <c r="A4" s="22"/>
      <c r="B4" s="242" t="s">
        <v>74</v>
      </c>
      <c r="C4" s="246" t="s">
        <v>74</v>
      </c>
      <c r="D4" s="243" t="s">
        <v>73</v>
      </c>
      <c r="E4" s="244" t="s">
        <v>72</v>
      </c>
      <c r="F4" s="245" t="s">
        <v>75</v>
      </c>
      <c r="G4" s="247" t="s">
        <v>67</v>
      </c>
      <c r="H4" s="247" t="s">
        <v>71</v>
      </c>
      <c r="I4" s="241" t="s">
        <v>70</v>
      </c>
      <c r="J4" s="247" t="s">
        <v>69</v>
      </c>
      <c r="K4" s="247" t="s">
        <v>68</v>
      </c>
      <c r="L4" s="241" t="s">
        <v>76</v>
      </c>
      <c r="M4" s="248" t="s">
        <v>66</v>
      </c>
      <c r="N4" s="240" t="s">
        <v>65</v>
      </c>
      <c r="O4" s="240" t="s">
        <v>65</v>
      </c>
      <c r="P4" s="47" t="s">
        <v>64</v>
      </c>
      <c r="Q4" s="47" t="s">
        <v>63</v>
      </c>
      <c r="R4" s="47" t="s">
        <v>62</v>
      </c>
      <c r="S4" s="47" t="s">
        <v>61</v>
      </c>
      <c r="T4" s="230" t="s">
        <v>78</v>
      </c>
      <c r="U4" s="46" t="s">
        <v>60</v>
      </c>
      <c r="V4" s="45" t="s">
        <v>59</v>
      </c>
      <c r="W4" s="236" t="s">
        <v>79</v>
      </c>
      <c r="X4" s="44" t="s">
        <v>58</v>
      </c>
      <c r="Y4" s="236" t="s">
        <v>80</v>
      </c>
      <c r="Z4" s="233" t="s">
        <v>77</v>
      </c>
    </row>
    <row r="5" spans="1:26" ht="11.25" customHeight="1" thickBot="1" x14ac:dyDescent="0.25">
      <c r="A5" s="22"/>
      <c r="B5" s="242"/>
      <c r="C5" s="246"/>
      <c r="D5" s="243"/>
      <c r="E5" s="244"/>
      <c r="F5" s="245"/>
      <c r="G5" s="247"/>
      <c r="H5" s="247"/>
      <c r="I5" s="241"/>
      <c r="J5" s="247"/>
      <c r="K5" s="247"/>
      <c r="L5" s="241"/>
      <c r="M5" s="248"/>
      <c r="N5" s="240"/>
      <c r="O5" s="240"/>
      <c r="P5" s="43"/>
      <c r="Q5" s="43"/>
      <c r="R5" s="43"/>
      <c r="S5" s="43"/>
      <c r="T5" s="231"/>
      <c r="U5" s="42"/>
      <c r="V5" s="42"/>
      <c r="W5" s="237"/>
      <c r="X5" s="39"/>
      <c r="Y5" s="237"/>
      <c r="Z5" s="234"/>
    </row>
    <row r="6" spans="1:26" ht="12.75" customHeight="1" thickBot="1" x14ac:dyDescent="0.25">
      <c r="A6" s="22"/>
      <c r="B6" s="242"/>
      <c r="C6" s="246"/>
      <c r="D6" s="243"/>
      <c r="E6" s="244"/>
      <c r="F6" s="245"/>
      <c r="G6" s="247"/>
      <c r="H6" s="247"/>
      <c r="I6" s="241"/>
      <c r="J6" s="247"/>
      <c r="K6" s="247"/>
      <c r="L6" s="241"/>
      <c r="M6" s="248"/>
      <c r="N6" s="240"/>
      <c r="O6" s="240"/>
      <c r="P6" s="41"/>
      <c r="Q6" s="41"/>
      <c r="R6" s="41"/>
      <c r="S6" s="41"/>
      <c r="T6" s="232"/>
      <c r="U6" s="40"/>
      <c r="V6" s="40"/>
      <c r="W6" s="237"/>
      <c r="X6" s="39"/>
      <c r="Y6" s="237"/>
      <c r="Z6" s="235"/>
    </row>
    <row r="7" spans="1:26" ht="409.6" hidden="1" customHeight="1" x14ac:dyDescent="0.2">
      <c r="A7" s="22"/>
      <c r="B7" s="35" t="s">
        <v>57</v>
      </c>
      <c r="C7" s="37" t="s">
        <v>56</v>
      </c>
      <c r="D7" s="36" t="s">
        <v>55</v>
      </c>
      <c r="E7" s="38" t="s">
        <v>54</v>
      </c>
      <c r="F7" s="35" t="s">
        <v>52</v>
      </c>
      <c r="G7" s="35"/>
      <c r="H7" s="35" t="s">
        <v>51</v>
      </c>
      <c r="I7" s="37"/>
      <c r="J7" s="35"/>
      <c r="K7" s="35"/>
      <c r="L7" s="37" t="s">
        <v>50</v>
      </c>
      <c r="M7" s="36" t="s">
        <v>49</v>
      </c>
      <c r="N7" s="35" t="s">
        <v>53</v>
      </c>
      <c r="O7" s="35" t="s">
        <v>11</v>
      </c>
      <c r="P7" s="34" t="s">
        <v>52</v>
      </c>
      <c r="Q7" s="34" t="s">
        <v>51</v>
      </c>
      <c r="R7" s="34" t="s">
        <v>50</v>
      </c>
      <c r="S7" s="34" t="s">
        <v>49</v>
      </c>
      <c r="T7" s="33" t="s">
        <v>7</v>
      </c>
      <c r="U7" s="33" t="s">
        <v>4</v>
      </c>
      <c r="V7" s="33" t="s">
        <v>1</v>
      </c>
      <c r="W7" s="32"/>
      <c r="X7" s="32"/>
      <c r="Y7" s="53"/>
      <c r="Z7" s="55"/>
    </row>
    <row r="8" spans="1:26" s="66" customFormat="1" ht="12.75" customHeight="1" x14ac:dyDescent="0.2">
      <c r="A8" s="56"/>
      <c r="B8" s="223" t="s">
        <v>91</v>
      </c>
      <c r="C8" s="223"/>
      <c r="D8" s="223"/>
      <c r="E8" s="223"/>
      <c r="F8" s="223"/>
      <c r="G8" s="57" t="s">
        <v>2</v>
      </c>
      <c r="H8" s="224"/>
      <c r="I8" s="225"/>
      <c r="J8" s="58"/>
      <c r="K8" s="59"/>
      <c r="L8" s="60" t="s">
        <v>81</v>
      </c>
      <c r="M8" s="61"/>
      <c r="N8" s="62" t="s">
        <v>2</v>
      </c>
      <c r="O8" s="226"/>
      <c r="P8" s="226"/>
      <c r="Q8" s="226"/>
      <c r="R8" s="226"/>
      <c r="S8" s="227"/>
      <c r="T8" s="63">
        <v>377709.5</v>
      </c>
      <c r="U8" s="228"/>
      <c r="V8" s="229"/>
      <c r="W8" s="63">
        <v>386883.2</v>
      </c>
      <c r="X8" s="64">
        <v>-9173.7000000000116</v>
      </c>
      <c r="Y8" s="64">
        <v>102.42877131763962</v>
      </c>
      <c r="Z8" s="65"/>
    </row>
    <row r="9" spans="1:26" ht="27.75" customHeight="1" x14ac:dyDescent="0.2">
      <c r="A9" s="22"/>
      <c r="B9" s="31"/>
      <c r="C9" s="216" t="s">
        <v>48</v>
      </c>
      <c r="D9" s="216"/>
      <c r="E9" s="216"/>
      <c r="F9" s="216"/>
      <c r="G9" s="26">
        <v>102</v>
      </c>
      <c r="H9" s="217"/>
      <c r="I9" s="218"/>
      <c r="J9" s="25"/>
      <c r="K9" s="24" t="s">
        <v>11</v>
      </c>
      <c r="L9" s="30">
        <v>102</v>
      </c>
      <c r="M9" s="23"/>
      <c r="N9" s="29" t="s">
        <v>2</v>
      </c>
      <c r="O9" s="209"/>
      <c r="P9" s="209"/>
      <c r="Q9" s="209"/>
      <c r="R9" s="209"/>
      <c r="S9" s="210"/>
      <c r="T9" s="28">
        <v>4703.6000000000004</v>
      </c>
      <c r="U9" s="211"/>
      <c r="V9" s="212"/>
      <c r="W9" s="28">
        <v>6090.3</v>
      </c>
      <c r="X9" s="27">
        <v>-1386.6999999999998</v>
      </c>
      <c r="Y9" s="27">
        <v>129.48167361170167</v>
      </c>
      <c r="Z9" s="54"/>
    </row>
    <row r="10" spans="1:26" ht="36" customHeight="1" x14ac:dyDescent="0.2">
      <c r="A10" s="22"/>
      <c r="B10" s="31"/>
      <c r="C10" s="216" t="s">
        <v>47</v>
      </c>
      <c r="D10" s="216"/>
      <c r="E10" s="216"/>
      <c r="F10" s="216"/>
      <c r="G10" s="26">
        <v>103</v>
      </c>
      <c r="H10" s="217"/>
      <c r="I10" s="218"/>
      <c r="J10" s="25"/>
      <c r="K10" s="24" t="s">
        <v>11</v>
      </c>
      <c r="L10" s="30">
        <v>103</v>
      </c>
      <c r="M10" s="23"/>
      <c r="N10" s="29" t="s">
        <v>2</v>
      </c>
      <c r="O10" s="209"/>
      <c r="P10" s="209"/>
      <c r="Q10" s="209"/>
      <c r="R10" s="209"/>
      <c r="S10" s="210"/>
      <c r="T10" s="28">
        <v>12349.1</v>
      </c>
      <c r="U10" s="211"/>
      <c r="V10" s="212"/>
      <c r="W10" s="28">
        <v>11719</v>
      </c>
      <c r="X10" s="27">
        <v>630.10000000000036</v>
      </c>
      <c r="Y10" s="27">
        <v>94.897603873966517</v>
      </c>
      <c r="Z10" s="54"/>
    </row>
    <row r="11" spans="1:26" ht="34.5" customHeight="1" x14ac:dyDescent="0.2">
      <c r="A11" s="22"/>
      <c r="B11" s="31"/>
      <c r="C11" s="216" t="s">
        <v>46</v>
      </c>
      <c r="D11" s="216"/>
      <c r="E11" s="216"/>
      <c r="F11" s="216"/>
      <c r="G11" s="26">
        <v>104</v>
      </c>
      <c r="H11" s="217"/>
      <c r="I11" s="218"/>
      <c r="J11" s="25"/>
      <c r="K11" s="24" t="s">
        <v>11</v>
      </c>
      <c r="L11" s="30">
        <v>104</v>
      </c>
      <c r="M11" s="23"/>
      <c r="N11" s="29" t="s">
        <v>2</v>
      </c>
      <c r="O11" s="209"/>
      <c r="P11" s="209"/>
      <c r="Q11" s="209"/>
      <c r="R11" s="209"/>
      <c r="S11" s="210"/>
      <c r="T11" s="28">
        <v>170461.6</v>
      </c>
      <c r="U11" s="211"/>
      <c r="V11" s="212"/>
      <c r="W11" s="28">
        <v>174929.1</v>
      </c>
      <c r="X11" s="27">
        <v>-4467.5</v>
      </c>
      <c r="Y11" s="27">
        <v>102.6208248661282</v>
      </c>
      <c r="Z11" s="54"/>
    </row>
    <row r="12" spans="1:26" ht="12.75" customHeight="1" x14ac:dyDescent="0.2">
      <c r="A12" s="22"/>
      <c r="B12" s="31"/>
      <c r="C12" s="216" t="s">
        <v>45</v>
      </c>
      <c r="D12" s="216"/>
      <c r="E12" s="216"/>
      <c r="F12" s="216"/>
      <c r="G12" s="26">
        <v>105</v>
      </c>
      <c r="H12" s="217"/>
      <c r="I12" s="218"/>
      <c r="J12" s="25"/>
      <c r="K12" s="24" t="s">
        <v>11</v>
      </c>
      <c r="L12" s="30">
        <v>105</v>
      </c>
      <c r="M12" s="23"/>
      <c r="N12" s="29" t="s">
        <v>2</v>
      </c>
      <c r="O12" s="209"/>
      <c r="P12" s="209"/>
      <c r="Q12" s="209"/>
      <c r="R12" s="209"/>
      <c r="S12" s="210"/>
      <c r="T12" s="28">
        <v>0</v>
      </c>
      <c r="U12" s="211"/>
      <c r="V12" s="212"/>
      <c r="W12" s="28">
        <v>4.5999999999999996</v>
      </c>
      <c r="X12" s="27">
        <v>-4.5999999999999996</v>
      </c>
      <c r="Y12" s="27"/>
      <c r="Z12" s="54"/>
    </row>
    <row r="13" spans="1:26" ht="36.75" customHeight="1" x14ac:dyDescent="0.2">
      <c r="A13" s="22"/>
      <c r="B13" s="31"/>
      <c r="C13" s="216" t="s">
        <v>44</v>
      </c>
      <c r="D13" s="216"/>
      <c r="E13" s="216"/>
      <c r="F13" s="216"/>
      <c r="G13" s="26">
        <v>106</v>
      </c>
      <c r="H13" s="217"/>
      <c r="I13" s="218"/>
      <c r="J13" s="25"/>
      <c r="K13" s="24" t="s">
        <v>11</v>
      </c>
      <c r="L13" s="30">
        <v>106</v>
      </c>
      <c r="M13" s="23"/>
      <c r="N13" s="29" t="s">
        <v>2</v>
      </c>
      <c r="O13" s="209"/>
      <c r="P13" s="209"/>
      <c r="Q13" s="209"/>
      <c r="R13" s="209"/>
      <c r="S13" s="210"/>
      <c r="T13" s="28">
        <v>39747.9</v>
      </c>
      <c r="U13" s="211"/>
      <c r="V13" s="212"/>
      <c r="W13" s="28">
        <v>41563.699999999997</v>
      </c>
      <c r="X13" s="27">
        <v>-1815.7999999999956</v>
      </c>
      <c r="Y13" s="27">
        <v>104.56829165817565</v>
      </c>
      <c r="Z13" s="54"/>
    </row>
    <row r="14" spans="1:26" ht="12.75" customHeight="1" x14ac:dyDescent="0.2">
      <c r="A14" s="22"/>
      <c r="B14" s="31"/>
      <c r="C14" s="216" t="s">
        <v>43</v>
      </c>
      <c r="D14" s="216"/>
      <c r="E14" s="216"/>
      <c r="F14" s="216"/>
      <c r="G14" s="26">
        <v>107</v>
      </c>
      <c r="H14" s="217"/>
      <c r="I14" s="218"/>
      <c r="J14" s="25"/>
      <c r="K14" s="24" t="s">
        <v>11</v>
      </c>
      <c r="L14" s="30">
        <v>107</v>
      </c>
      <c r="M14" s="23"/>
      <c r="N14" s="29" t="s">
        <v>2</v>
      </c>
      <c r="O14" s="209"/>
      <c r="P14" s="209"/>
      <c r="Q14" s="209"/>
      <c r="R14" s="209"/>
      <c r="S14" s="210"/>
      <c r="T14" s="28">
        <v>0</v>
      </c>
      <c r="U14" s="211"/>
      <c r="V14" s="212"/>
      <c r="W14" s="28">
        <v>5000</v>
      </c>
      <c r="X14" s="27">
        <v>-5000</v>
      </c>
      <c r="Y14" s="27"/>
      <c r="Z14" s="54"/>
    </row>
    <row r="15" spans="1:26" ht="12.75" customHeight="1" x14ac:dyDescent="0.2">
      <c r="A15" s="22"/>
      <c r="B15" s="31"/>
      <c r="C15" s="216" t="s">
        <v>42</v>
      </c>
      <c r="D15" s="216"/>
      <c r="E15" s="216"/>
      <c r="F15" s="216"/>
      <c r="G15" s="26">
        <v>111</v>
      </c>
      <c r="H15" s="217"/>
      <c r="I15" s="218"/>
      <c r="J15" s="25"/>
      <c r="K15" s="24" t="s">
        <v>7</v>
      </c>
      <c r="L15" s="30">
        <v>111</v>
      </c>
      <c r="M15" s="23"/>
      <c r="N15" s="29" t="s">
        <v>2</v>
      </c>
      <c r="O15" s="209"/>
      <c r="P15" s="209"/>
      <c r="Q15" s="209"/>
      <c r="R15" s="209"/>
      <c r="S15" s="210"/>
      <c r="T15" s="28">
        <v>3000</v>
      </c>
      <c r="U15" s="211"/>
      <c r="V15" s="212"/>
      <c r="W15" s="28">
        <v>0</v>
      </c>
      <c r="X15" s="27">
        <v>3000</v>
      </c>
      <c r="Y15" s="27">
        <v>0</v>
      </c>
      <c r="Z15" s="54"/>
    </row>
    <row r="16" spans="1:26" ht="12.75" customHeight="1" x14ac:dyDescent="0.2">
      <c r="A16" s="22"/>
      <c r="B16" s="31"/>
      <c r="C16" s="216" t="s">
        <v>41</v>
      </c>
      <c r="D16" s="216"/>
      <c r="E16" s="216"/>
      <c r="F16" s="216"/>
      <c r="G16" s="26">
        <v>113</v>
      </c>
      <c r="H16" s="217"/>
      <c r="I16" s="218"/>
      <c r="J16" s="25"/>
      <c r="K16" s="24" t="s">
        <v>7</v>
      </c>
      <c r="L16" s="30">
        <v>113</v>
      </c>
      <c r="M16" s="23"/>
      <c r="N16" s="29" t="s">
        <v>2</v>
      </c>
      <c r="O16" s="209"/>
      <c r="P16" s="209"/>
      <c r="Q16" s="209"/>
      <c r="R16" s="209"/>
      <c r="S16" s="210"/>
      <c r="T16" s="28">
        <v>147447.29999999999</v>
      </c>
      <c r="U16" s="211"/>
      <c r="V16" s="212"/>
      <c r="W16" s="28">
        <v>147576.5</v>
      </c>
      <c r="X16" s="27">
        <v>-129.20000000001164</v>
      </c>
      <c r="Y16" s="27">
        <v>100.08762452754307</v>
      </c>
      <c r="Z16" s="54"/>
    </row>
    <row r="17" spans="1:26" s="66" customFormat="1" ht="25.5" customHeight="1" x14ac:dyDescent="0.2">
      <c r="A17" s="56"/>
      <c r="B17" s="213" t="s">
        <v>92</v>
      </c>
      <c r="C17" s="213"/>
      <c r="D17" s="213"/>
      <c r="E17" s="213"/>
      <c r="F17" s="213"/>
      <c r="G17" s="67" t="s">
        <v>2</v>
      </c>
      <c r="H17" s="214"/>
      <c r="I17" s="215"/>
      <c r="J17" s="68"/>
      <c r="K17" s="69"/>
      <c r="L17" s="70" t="s">
        <v>82</v>
      </c>
      <c r="M17" s="71"/>
      <c r="N17" s="72" t="s">
        <v>2</v>
      </c>
      <c r="O17" s="219"/>
      <c r="P17" s="219"/>
      <c r="Q17" s="219"/>
      <c r="R17" s="219"/>
      <c r="S17" s="220"/>
      <c r="T17" s="73">
        <v>39067.199999999997</v>
      </c>
      <c r="U17" s="221"/>
      <c r="V17" s="222"/>
      <c r="W17" s="73">
        <v>35690.800000000003</v>
      </c>
      <c r="X17" s="74">
        <v>3376.3999999999942</v>
      </c>
      <c r="Y17" s="74">
        <v>91.357455870909632</v>
      </c>
      <c r="Z17" s="65"/>
    </row>
    <row r="18" spans="1:26" ht="12.75" customHeight="1" x14ac:dyDescent="0.2">
      <c r="A18" s="22"/>
      <c r="B18" s="31"/>
      <c r="C18" s="216" t="s">
        <v>40</v>
      </c>
      <c r="D18" s="216"/>
      <c r="E18" s="216"/>
      <c r="F18" s="216"/>
      <c r="G18" s="26">
        <v>304</v>
      </c>
      <c r="H18" s="217"/>
      <c r="I18" s="218"/>
      <c r="J18" s="25"/>
      <c r="K18" s="24" t="s">
        <v>38</v>
      </c>
      <c r="L18" s="30">
        <v>304</v>
      </c>
      <c r="M18" s="23"/>
      <c r="N18" s="29" t="s">
        <v>2</v>
      </c>
      <c r="O18" s="209"/>
      <c r="P18" s="209"/>
      <c r="Q18" s="209"/>
      <c r="R18" s="209"/>
      <c r="S18" s="210"/>
      <c r="T18" s="28">
        <v>8041.4</v>
      </c>
      <c r="U18" s="211"/>
      <c r="V18" s="212"/>
      <c r="W18" s="28">
        <v>7152.1</v>
      </c>
      <c r="X18" s="27">
        <v>889.29999999999927</v>
      </c>
      <c r="Y18" s="27">
        <v>88.940980426293933</v>
      </c>
      <c r="Z18" s="54"/>
    </row>
    <row r="19" spans="1:26" ht="21.75" customHeight="1" x14ac:dyDescent="0.2">
      <c r="A19" s="22"/>
      <c r="B19" s="31"/>
      <c r="C19" s="216" t="s">
        <v>39</v>
      </c>
      <c r="D19" s="216"/>
      <c r="E19" s="216"/>
      <c r="F19" s="216"/>
      <c r="G19" s="26">
        <v>309</v>
      </c>
      <c r="H19" s="217"/>
      <c r="I19" s="218"/>
      <c r="J19" s="25"/>
      <c r="K19" s="24" t="s">
        <v>38</v>
      </c>
      <c r="L19" s="30">
        <v>309</v>
      </c>
      <c r="M19" s="23"/>
      <c r="N19" s="29" t="s">
        <v>2</v>
      </c>
      <c r="O19" s="209"/>
      <c r="P19" s="209"/>
      <c r="Q19" s="209"/>
      <c r="R19" s="209"/>
      <c r="S19" s="210"/>
      <c r="T19" s="28">
        <v>30168.7</v>
      </c>
      <c r="U19" s="211"/>
      <c r="V19" s="212"/>
      <c r="W19" s="28">
        <v>28027.7</v>
      </c>
      <c r="X19" s="27">
        <v>2141</v>
      </c>
      <c r="Y19" s="27">
        <v>92.903240776036085</v>
      </c>
      <c r="Z19" s="54"/>
    </row>
    <row r="20" spans="1:26" ht="27.75" customHeight="1" x14ac:dyDescent="0.2">
      <c r="A20" s="22"/>
      <c r="B20" s="31"/>
      <c r="C20" s="216" t="s">
        <v>37</v>
      </c>
      <c r="D20" s="216"/>
      <c r="E20" s="216"/>
      <c r="F20" s="216"/>
      <c r="G20" s="26">
        <v>314</v>
      </c>
      <c r="H20" s="217"/>
      <c r="I20" s="218"/>
      <c r="J20" s="25"/>
      <c r="K20" s="24" t="s">
        <v>36</v>
      </c>
      <c r="L20" s="30">
        <v>314</v>
      </c>
      <c r="M20" s="23"/>
      <c r="N20" s="29" t="s">
        <v>2</v>
      </c>
      <c r="O20" s="209"/>
      <c r="P20" s="209"/>
      <c r="Q20" s="209"/>
      <c r="R20" s="209"/>
      <c r="S20" s="210"/>
      <c r="T20" s="28">
        <v>857.1</v>
      </c>
      <c r="U20" s="211"/>
      <c r="V20" s="212"/>
      <c r="W20" s="28">
        <v>511</v>
      </c>
      <c r="X20" s="27">
        <v>346.1</v>
      </c>
      <c r="Y20" s="27">
        <v>59.619647649049114</v>
      </c>
      <c r="Z20" s="54"/>
    </row>
    <row r="21" spans="1:26" s="66" customFormat="1" ht="12.75" customHeight="1" x14ac:dyDescent="0.2">
      <c r="A21" s="56"/>
      <c r="B21" s="213" t="s">
        <v>93</v>
      </c>
      <c r="C21" s="213"/>
      <c r="D21" s="213"/>
      <c r="E21" s="213"/>
      <c r="F21" s="213"/>
      <c r="G21" s="67" t="s">
        <v>2</v>
      </c>
      <c r="H21" s="214"/>
      <c r="I21" s="215"/>
      <c r="J21" s="68"/>
      <c r="K21" s="69"/>
      <c r="L21" s="70" t="s">
        <v>83</v>
      </c>
      <c r="M21" s="71"/>
      <c r="N21" s="72" t="s">
        <v>2</v>
      </c>
      <c r="O21" s="219"/>
      <c r="P21" s="219"/>
      <c r="Q21" s="219"/>
      <c r="R21" s="219"/>
      <c r="S21" s="220"/>
      <c r="T21" s="73">
        <v>356875.5</v>
      </c>
      <c r="U21" s="221"/>
      <c r="V21" s="222"/>
      <c r="W21" s="73">
        <v>380633.5</v>
      </c>
      <c r="X21" s="74">
        <v>-23758</v>
      </c>
      <c r="Y21" s="74">
        <v>106.65722359758516</v>
      </c>
      <c r="Z21" s="65"/>
    </row>
    <row r="22" spans="1:26" ht="12.75" customHeight="1" x14ac:dyDescent="0.2">
      <c r="A22" s="22"/>
      <c r="B22" s="31"/>
      <c r="C22" s="216" t="s">
        <v>35</v>
      </c>
      <c r="D22" s="216"/>
      <c r="E22" s="216"/>
      <c r="F22" s="216"/>
      <c r="G22" s="26">
        <v>401</v>
      </c>
      <c r="H22" s="217"/>
      <c r="I22" s="218"/>
      <c r="J22" s="25"/>
      <c r="K22" s="24" t="s">
        <v>30</v>
      </c>
      <c r="L22" s="30">
        <v>401</v>
      </c>
      <c r="M22" s="23"/>
      <c r="N22" s="29" t="s">
        <v>2</v>
      </c>
      <c r="O22" s="209"/>
      <c r="P22" s="209"/>
      <c r="Q22" s="209"/>
      <c r="R22" s="209"/>
      <c r="S22" s="210"/>
      <c r="T22" s="28">
        <v>2762.5</v>
      </c>
      <c r="U22" s="211"/>
      <c r="V22" s="212"/>
      <c r="W22" s="28">
        <v>2988.1</v>
      </c>
      <c r="X22" s="27">
        <v>-225.59999999999991</v>
      </c>
      <c r="Y22" s="27">
        <v>108.16651583710406</v>
      </c>
      <c r="Z22" s="54"/>
    </row>
    <row r="23" spans="1:26" ht="12.75" customHeight="1" x14ac:dyDescent="0.2">
      <c r="A23" s="22"/>
      <c r="B23" s="31"/>
      <c r="C23" s="216" t="s">
        <v>34</v>
      </c>
      <c r="D23" s="216"/>
      <c r="E23" s="216"/>
      <c r="F23" s="216"/>
      <c r="G23" s="26">
        <v>405</v>
      </c>
      <c r="H23" s="217"/>
      <c r="I23" s="218"/>
      <c r="J23" s="25"/>
      <c r="K23" s="24" t="s">
        <v>30</v>
      </c>
      <c r="L23" s="30">
        <v>405</v>
      </c>
      <c r="M23" s="23"/>
      <c r="N23" s="29" t="s">
        <v>2</v>
      </c>
      <c r="O23" s="209"/>
      <c r="P23" s="209"/>
      <c r="Q23" s="209"/>
      <c r="R23" s="209"/>
      <c r="S23" s="210"/>
      <c r="T23" s="28">
        <v>4643.1000000000004</v>
      </c>
      <c r="U23" s="211"/>
      <c r="V23" s="212"/>
      <c r="W23" s="28">
        <v>5828.2</v>
      </c>
      <c r="X23" s="27">
        <v>-1185.0999999999995</v>
      </c>
      <c r="Y23" s="27">
        <v>125.52389567314938</v>
      </c>
      <c r="Z23" s="54"/>
    </row>
    <row r="24" spans="1:26" x14ac:dyDescent="0.2">
      <c r="A24" s="22"/>
      <c r="B24" s="31"/>
      <c r="C24" s="216" t="s">
        <v>33</v>
      </c>
      <c r="D24" s="216"/>
      <c r="E24" s="216"/>
      <c r="F24" s="216"/>
      <c r="G24" s="26">
        <v>407</v>
      </c>
      <c r="H24" s="217"/>
      <c r="I24" s="218"/>
      <c r="J24" s="25"/>
      <c r="K24" s="24" t="s">
        <v>30</v>
      </c>
      <c r="L24" s="30">
        <v>407</v>
      </c>
      <c r="M24" s="23"/>
      <c r="N24" s="29" t="s">
        <v>2</v>
      </c>
      <c r="O24" s="209"/>
      <c r="P24" s="209"/>
      <c r="Q24" s="209"/>
      <c r="R24" s="209"/>
      <c r="S24" s="210"/>
      <c r="T24" s="28">
        <v>192.9</v>
      </c>
      <c r="U24" s="211"/>
      <c r="V24" s="212"/>
      <c r="W24" s="28">
        <v>0</v>
      </c>
      <c r="X24" s="27">
        <v>192.9</v>
      </c>
      <c r="Y24" s="27">
        <v>0</v>
      </c>
      <c r="Z24" s="54"/>
    </row>
    <row r="25" spans="1:26" x14ac:dyDescent="0.2">
      <c r="A25" s="22"/>
      <c r="B25" s="31"/>
      <c r="C25" s="216" t="s">
        <v>32</v>
      </c>
      <c r="D25" s="216"/>
      <c r="E25" s="216"/>
      <c r="F25" s="216"/>
      <c r="G25" s="26">
        <v>408</v>
      </c>
      <c r="H25" s="217"/>
      <c r="I25" s="218"/>
      <c r="J25" s="25"/>
      <c r="K25" s="24" t="s">
        <v>30</v>
      </c>
      <c r="L25" s="30">
        <v>408</v>
      </c>
      <c r="M25" s="23"/>
      <c r="N25" s="29" t="s">
        <v>2</v>
      </c>
      <c r="O25" s="209"/>
      <c r="P25" s="209"/>
      <c r="Q25" s="209"/>
      <c r="R25" s="209"/>
      <c r="S25" s="210"/>
      <c r="T25" s="28">
        <v>6500</v>
      </c>
      <c r="U25" s="211"/>
      <c r="V25" s="212"/>
      <c r="W25" s="28">
        <v>4366.3999999999996</v>
      </c>
      <c r="X25" s="27">
        <v>2133.6000000000004</v>
      </c>
      <c r="Y25" s="27">
        <v>67.175384615384615</v>
      </c>
      <c r="Z25" s="54"/>
    </row>
    <row r="26" spans="1:26" x14ac:dyDescent="0.2">
      <c r="A26" s="22"/>
      <c r="B26" s="31"/>
      <c r="C26" s="216" t="s">
        <v>31</v>
      </c>
      <c r="D26" s="216"/>
      <c r="E26" s="216"/>
      <c r="F26" s="216"/>
      <c r="G26" s="26">
        <v>409</v>
      </c>
      <c r="H26" s="217"/>
      <c r="I26" s="218"/>
      <c r="J26" s="25"/>
      <c r="K26" s="24" t="s">
        <v>30</v>
      </c>
      <c r="L26" s="30">
        <v>409</v>
      </c>
      <c r="M26" s="23"/>
      <c r="N26" s="29" t="s">
        <v>2</v>
      </c>
      <c r="O26" s="209"/>
      <c r="P26" s="209"/>
      <c r="Q26" s="209"/>
      <c r="R26" s="209"/>
      <c r="S26" s="210"/>
      <c r="T26" s="28">
        <v>191430.8</v>
      </c>
      <c r="U26" s="211"/>
      <c r="V26" s="212"/>
      <c r="W26" s="28">
        <v>188464.8</v>
      </c>
      <c r="X26" s="27">
        <v>2966</v>
      </c>
      <c r="Y26" s="27">
        <v>98.450615052541181</v>
      </c>
      <c r="Z26" s="54"/>
    </row>
    <row r="27" spans="1:26" x14ac:dyDescent="0.2">
      <c r="A27" s="22"/>
      <c r="B27" s="31"/>
      <c r="C27" s="216" t="s">
        <v>29</v>
      </c>
      <c r="D27" s="216"/>
      <c r="E27" s="216"/>
      <c r="F27" s="216"/>
      <c r="G27" s="26">
        <v>410</v>
      </c>
      <c r="H27" s="217"/>
      <c r="I27" s="218"/>
      <c r="J27" s="25"/>
      <c r="K27" s="24" t="s">
        <v>27</v>
      </c>
      <c r="L27" s="30">
        <v>410</v>
      </c>
      <c r="M27" s="23"/>
      <c r="N27" s="29" t="s">
        <v>2</v>
      </c>
      <c r="O27" s="209"/>
      <c r="P27" s="209"/>
      <c r="Q27" s="209"/>
      <c r="R27" s="209"/>
      <c r="S27" s="210"/>
      <c r="T27" s="28">
        <v>31829.1</v>
      </c>
      <c r="U27" s="211"/>
      <c r="V27" s="212"/>
      <c r="W27" s="28">
        <v>27946</v>
      </c>
      <c r="X27" s="27">
        <v>3883.0999999999985</v>
      </c>
      <c r="Y27" s="27">
        <v>87.800157717309006</v>
      </c>
      <c r="Z27" s="54"/>
    </row>
    <row r="28" spans="1:26" x14ac:dyDescent="0.2">
      <c r="A28" s="22"/>
      <c r="B28" s="31"/>
      <c r="C28" s="216" t="s">
        <v>28</v>
      </c>
      <c r="D28" s="216"/>
      <c r="E28" s="216"/>
      <c r="F28" s="216"/>
      <c r="G28" s="26">
        <v>412</v>
      </c>
      <c r="H28" s="217"/>
      <c r="I28" s="218"/>
      <c r="J28" s="25"/>
      <c r="K28" s="24" t="s">
        <v>27</v>
      </c>
      <c r="L28" s="30">
        <v>412</v>
      </c>
      <c r="M28" s="23"/>
      <c r="N28" s="29" t="s">
        <v>2</v>
      </c>
      <c r="O28" s="209"/>
      <c r="P28" s="209"/>
      <c r="Q28" s="209"/>
      <c r="R28" s="209"/>
      <c r="S28" s="210"/>
      <c r="T28" s="28">
        <v>119517.1</v>
      </c>
      <c r="U28" s="211"/>
      <c r="V28" s="212"/>
      <c r="W28" s="28">
        <v>151040</v>
      </c>
      <c r="X28" s="27">
        <v>-31522.899999999994</v>
      </c>
      <c r="Y28" s="27">
        <v>126.37522162100652</v>
      </c>
      <c r="Z28" s="54"/>
    </row>
    <row r="29" spans="1:26" s="66" customFormat="1" x14ac:dyDescent="0.2">
      <c r="A29" s="56"/>
      <c r="B29" s="213" t="s">
        <v>94</v>
      </c>
      <c r="C29" s="213"/>
      <c r="D29" s="213"/>
      <c r="E29" s="213"/>
      <c r="F29" s="213"/>
      <c r="G29" s="67" t="s">
        <v>2</v>
      </c>
      <c r="H29" s="214"/>
      <c r="I29" s="215"/>
      <c r="J29" s="68"/>
      <c r="K29" s="69"/>
      <c r="L29" s="70" t="s">
        <v>84</v>
      </c>
      <c r="M29" s="71"/>
      <c r="N29" s="72" t="s">
        <v>2</v>
      </c>
      <c r="O29" s="219"/>
      <c r="P29" s="219"/>
      <c r="Q29" s="219"/>
      <c r="R29" s="219"/>
      <c r="S29" s="220"/>
      <c r="T29" s="73">
        <v>423493</v>
      </c>
      <c r="U29" s="221"/>
      <c r="V29" s="222"/>
      <c r="W29" s="73">
        <v>777343.8</v>
      </c>
      <c r="X29" s="74">
        <v>-353850.80000000005</v>
      </c>
      <c r="Y29" s="74">
        <v>183.55528898942842</v>
      </c>
      <c r="Z29" s="65"/>
    </row>
    <row r="30" spans="1:26" x14ac:dyDescent="0.2">
      <c r="A30" s="22"/>
      <c r="B30" s="31"/>
      <c r="C30" s="216" t="s">
        <v>26</v>
      </c>
      <c r="D30" s="216"/>
      <c r="E30" s="216"/>
      <c r="F30" s="216"/>
      <c r="G30" s="26">
        <v>501</v>
      </c>
      <c r="H30" s="217"/>
      <c r="I30" s="218"/>
      <c r="J30" s="25"/>
      <c r="K30" s="24" t="s">
        <v>23</v>
      </c>
      <c r="L30" s="30">
        <v>501</v>
      </c>
      <c r="M30" s="23"/>
      <c r="N30" s="29" t="s">
        <v>2</v>
      </c>
      <c r="O30" s="209"/>
      <c r="P30" s="209"/>
      <c r="Q30" s="209"/>
      <c r="R30" s="209"/>
      <c r="S30" s="210"/>
      <c r="T30" s="28">
        <v>314896.40000000002</v>
      </c>
      <c r="U30" s="211"/>
      <c r="V30" s="212"/>
      <c r="W30" s="28">
        <v>617660.30000000005</v>
      </c>
      <c r="X30" s="27">
        <v>-302763.90000000002</v>
      </c>
      <c r="Y30" s="27">
        <v>196.14714553738943</v>
      </c>
      <c r="Z30" s="54"/>
    </row>
    <row r="31" spans="1:26" x14ac:dyDescent="0.2">
      <c r="A31" s="22"/>
      <c r="B31" s="31"/>
      <c r="C31" s="216" t="s">
        <v>25</v>
      </c>
      <c r="D31" s="216"/>
      <c r="E31" s="216"/>
      <c r="F31" s="216"/>
      <c r="G31" s="26">
        <v>502</v>
      </c>
      <c r="H31" s="217"/>
      <c r="I31" s="218"/>
      <c r="J31" s="25"/>
      <c r="K31" s="24" t="s">
        <v>23</v>
      </c>
      <c r="L31" s="30">
        <v>502</v>
      </c>
      <c r="M31" s="23"/>
      <c r="N31" s="29" t="s">
        <v>2</v>
      </c>
      <c r="O31" s="209"/>
      <c r="P31" s="209"/>
      <c r="Q31" s="209"/>
      <c r="R31" s="209"/>
      <c r="S31" s="210"/>
      <c r="T31" s="28">
        <v>81496.600000000006</v>
      </c>
      <c r="U31" s="211"/>
      <c r="V31" s="212"/>
      <c r="W31" s="28">
        <v>124043</v>
      </c>
      <c r="X31" s="27">
        <v>-42546.399999999994</v>
      </c>
      <c r="Y31" s="27">
        <v>152.20634971274873</v>
      </c>
      <c r="Z31" s="54"/>
    </row>
    <row r="32" spans="1:26" x14ac:dyDescent="0.2">
      <c r="A32" s="22"/>
      <c r="B32" s="31"/>
      <c r="C32" s="216" t="s">
        <v>24</v>
      </c>
      <c r="D32" s="216"/>
      <c r="E32" s="216"/>
      <c r="F32" s="216"/>
      <c r="G32" s="26">
        <v>503</v>
      </c>
      <c r="H32" s="217"/>
      <c r="I32" s="218"/>
      <c r="J32" s="25"/>
      <c r="K32" s="24" t="s">
        <v>23</v>
      </c>
      <c r="L32" s="30">
        <v>503</v>
      </c>
      <c r="M32" s="23"/>
      <c r="N32" s="29" t="s">
        <v>2</v>
      </c>
      <c r="O32" s="209"/>
      <c r="P32" s="209"/>
      <c r="Q32" s="209"/>
      <c r="R32" s="209"/>
      <c r="S32" s="210"/>
      <c r="T32" s="28">
        <v>27100</v>
      </c>
      <c r="U32" s="211"/>
      <c r="V32" s="212"/>
      <c r="W32" s="28">
        <v>35640.5</v>
      </c>
      <c r="X32" s="27">
        <v>-8540.5</v>
      </c>
      <c r="Y32" s="27">
        <v>131.51476014760149</v>
      </c>
      <c r="Z32" s="54"/>
    </row>
    <row r="33" spans="1:26" s="66" customFormat="1" x14ac:dyDescent="0.2">
      <c r="A33" s="56"/>
      <c r="B33" s="213" t="s">
        <v>95</v>
      </c>
      <c r="C33" s="213"/>
      <c r="D33" s="213"/>
      <c r="E33" s="213"/>
      <c r="F33" s="213"/>
      <c r="G33" s="67" t="s">
        <v>2</v>
      </c>
      <c r="H33" s="214"/>
      <c r="I33" s="215"/>
      <c r="J33" s="68"/>
      <c r="K33" s="69"/>
      <c r="L33" s="70" t="s">
        <v>85</v>
      </c>
      <c r="M33" s="71"/>
      <c r="N33" s="72" t="s">
        <v>2</v>
      </c>
      <c r="O33" s="219"/>
      <c r="P33" s="219"/>
      <c r="Q33" s="219"/>
      <c r="R33" s="219"/>
      <c r="S33" s="220"/>
      <c r="T33" s="73">
        <v>2085095.7</v>
      </c>
      <c r="U33" s="221"/>
      <c r="V33" s="222"/>
      <c r="W33" s="73">
        <v>1987920.3</v>
      </c>
      <c r="X33" s="74">
        <v>97175.399999999907</v>
      </c>
      <c r="Y33" s="74">
        <v>95.339523265047262</v>
      </c>
      <c r="Z33" s="65"/>
    </row>
    <row r="34" spans="1:26" x14ac:dyDescent="0.2">
      <c r="A34" s="22"/>
      <c r="B34" s="31"/>
      <c r="C34" s="216" t="s">
        <v>22</v>
      </c>
      <c r="D34" s="216"/>
      <c r="E34" s="216"/>
      <c r="F34" s="216"/>
      <c r="G34" s="26">
        <v>701</v>
      </c>
      <c r="H34" s="217"/>
      <c r="I34" s="218"/>
      <c r="J34" s="25"/>
      <c r="K34" s="24" t="s">
        <v>18</v>
      </c>
      <c r="L34" s="30">
        <v>701</v>
      </c>
      <c r="M34" s="23"/>
      <c r="N34" s="29" t="s">
        <v>2</v>
      </c>
      <c r="O34" s="209"/>
      <c r="P34" s="209"/>
      <c r="Q34" s="209"/>
      <c r="R34" s="209"/>
      <c r="S34" s="210"/>
      <c r="T34" s="28">
        <v>708298.2</v>
      </c>
      <c r="U34" s="211"/>
      <c r="V34" s="212"/>
      <c r="W34" s="28">
        <v>615484.80000000005</v>
      </c>
      <c r="X34" s="27">
        <v>92813.399999999907</v>
      </c>
      <c r="Y34" s="27">
        <v>86.896281820284187</v>
      </c>
      <c r="Z34" s="54"/>
    </row>
    <row r="35" spans="1:26" x14ac:dyDescent="0.2">
      <c r="A35" s="22"/>
      <c r="B35" s="31"/>
      <c r="C35" s="216" t="s">
        <v>21</v>
      </c>
      <c r="D35" s="216"/>
      <c r="E35" s="216"/>
      <c r="F35" s="216"/>
      <c r="G35" s="26">
        <v>702</v>
      </c>
      <c r="H35" s="217"/>
      <c r="I35" s="218"/>
      <c r="J35" s="25"/>
      <c r="K35" s="24" t="s">
        <v>18</v>
      </c>
      <c r="L35" s="30">
        <v>702</v>
      </c>
      <c r="M35" s="23"/>
      <c r="N35" s="29" t="s">
        <v>2</v>
      </c>
      <c r="O35" s="209"/>
      <c r="P35" s="209"/>
      <c r="Q35" s="209"/>
      <c r="R35" s="209"/>
      <c r="S35" s="210"/>
      <c r="T35" s="28">
        <v>1160053.2</v>
      </c>
      <c r="U35" s="211"/>
      <c r="V35" s="212"/>
      <c r="W35" s="28">
        <v>1145438.8</v>
      </c>
      <c r="X35" s="27">
        <v>14614.399999999907</v>
      </c>
      <c r="Y35" s="27">
        <v>98.740195708265801</v>
      </c>
      <c r="Z35" s="54"/>
    </row>
    <row r="36" spans="1:26" x14ac:dyDescent="0.2">
      <c r="A36" s="22"/>
      <c r="B36" s="31"/>
      <c r="C36" s="216" t="s">
        <v>20</v>
      </c>
      <c r="D36" s="216"/>
      <c r="E36" s="216"/>
      <c r="F36" s="216"/>
      <c r="G36" s="26">
        <v>707</v>
      </c>
      <c r="H36" s="217"/>
      <c r="I36" s="218"/>
      <c r="J36" s="25"/>
      <c r="K36" s="24" t="s">
        <v>18</v>
      </c>
      <c r="L36" s="30">
        <v>707</v>
      </c>
      <c r="M36" s="23"/>
      <c r="N36" s="29" t="s">
        <v>2</v>
      </c>
      <c r="O36" s="209"/>
      <c r="P36" s="209"/>
      <c r="Q36" s="209"/>
      <c r="R36" s="209"/>
      <c r="S36" s="210"/>
      <c r="T36" s="28">
        <v>66526.600000000006</v>
      </c>
      <c r="U36" s="211"/>
      <c r="V36" s="212"/>
      <c r="W36" s="28">
        <v>85828.7</v>
      </c>
      <c r="X36" s="27">
        <v>-19302.099999999991</v>
      </c>
      <c r="Y36" s="27">
        <v>129.01410864225738</v>
      </c>
      <c r="Z36" s="54"/>
    </row>
    <row r="37" spans="1:26" x14ac:dyDescent="0.2">
      <c r="A37" s="22"/>
      <c r="B37" s="31"/>
      <c r="C37" s="216" t="s">
        <v>19</v>
      </c>
      <c r="D37" s="216"/>
      <c r="E37" s="216"/>
      <c r="F37" s="216"/>
      <c r="G37" s="26">
        <v>709</v>
      </c>
      <c r="H37" s="217"/>
      <c r="I37" s="218"/>
      <c r="J37" s="25"/>
      <c r="K37" s="24" t="s">
        <v>18</v>
      </c>
      <c r="L37" s="30">
        <v>709</v>
      </c>
      <c r="M37" s="23"/>
      <c r="N37" s="29" t="s">
        <v>2</v>
      </c>
      <c r="O37" s="209"/>
      <c r="P37" s="209"/>
      <c r="Q37" s="209"/>
      <c r="R37" s="209"/>
      <c r="S37" s="210"/>
      <c r="T37" s="28">
        <v>150217.70000000001</v>
      </c>
      <c r="U37" s="211"/>
      <c r="V37" s="212"/>
      <c r="W37" s="28">
        <v>141168</v>
      </c>
      <c r="X37" s="27">
        <v>9049.7000000000116</v>
      </c>
      <c r="Y37" s="27">
        <v>93.975610064592914</v>
      </c>
      <c r="Z37" s="54"/>
    </row>
    <row r="38" spans="1:26" s="66" customFormat="1" x14ac:dyDescent="0.2">
      <c r="A38" s="56"/>
      <c r="B38" s="213" t="s">
        <v>96</v>
      </c>
      <c r="C38" s="213"/>
      <c r="D38" s="213"/>
      <c r="E38" s="213"/>
      <c r="F38" s="213"/>
      <c r="G38" s="67" t="s">
        <v>2</v>
      </c>
      <c r="H38" s="214"/>
      <c r="I38" s="215"/>
      <c r="J38" s="68"/>
      <c r="K38" s="69"/>
      <c r="L38" s="70" t="s">
        <v>86</v>
      </c>
      <c r="M38" s="71"/>
      <c r="N38" s="72" t="s">
        <v>2</v>
      </c>
      <c r="O38" s="219"/>
      <c r="P38" s="219"/>
      <c r="Q38" s="219"/>
      <c r="R38" s="219"/>
      <c r="S38" s="220"/>
      <c r="T38" s="73">
        <v>160672.9</v>
      </c>
      <c r="U38" s="221"/>
      <c r="V38" s="222"/>
      <c r="W38" s="73">
        <v>162126</v>
      </c>
      <c r="X38" s="74">
        <v>-1453.1000000000058</v>
      </c>
      <c r="Y38" s="74">
        <v>100.90438400003983</v>
      </c>
      <c r="Z38" s="65"/>
    </row>
    <row r="39" spans="1:26" x14ac:dyDescent="0.2">
      <c r="A39" s="22"/>
      <c r="B39" s="31"/>
      <c r="C39" s="216" t="s">
        <v>17</v>
      </c>
      <c r="D39" s="216"/>
      <c r="E39" s="216"/>
      <c r="F39" s="216"/>
      <c r="G39" s="26">
        <v>801</v>
      </c>
      <c r="H39" s="217"/>
      <c r="I39" s="218"/>
      <c r="J39" s="25"/>
      <c r="K39" s="24" t="s">
        <v>16</v>
      </c>
      <c r="L39" s="30">
        <v>801</v>
      </c>
      <c r="M39" s="23"/>
      <c r="N39" s="29" t="s">
        <v>2</v>
      </c>
      <c r="O39" s="209"/>
      <c r="P39" s="209"/>
      <c r="Q39" s="209"/>
      <c r="R39" s="209"/>
      <c r="S39" s="210"/>
      <c r="T39" s="28">
        <v>160672.9</v>
      </c>
      <c r="U39" s="211"/>
      <c r="V39" s="212"/>
      <c r="W39" s="28">
        <v>162126</v>
      </c>
      <c r="X39" s="27">
        <v>-1453.1000000000058</v>
      </c>
      <c r="Y39" s="27">
        <v>100.90438400003983</v>
      </c>
      <c r="Z39" s="54"/>
    </row>
    <row r="40" spans="1:26" s="66" customFormat="1" x14ac:dyDescent="0.2">
      <c r="A40" s="56"/>
      <c r="B40" s="213" t="s">
        <v>97</v>
      </c>
      <c r="C40" s="213"/>
      <c r="D40" s="213"/>
      <c r="E40" s="213"/>
      <c r="F40" s="213"/>
      <c r="G40" s="67" t="s">
        <v>2</v>
      </c>
      <c r="H40" s="214"/>
      <c r="I40" s="215"/>
      <c r="J40" s="68"/>
      <c r="K40" s="69"/>
      <c r="L40" s="70" t="s">
        <v>87</v>
      </c>
      <c r="M40" s="71"/>
      <c r="N40" s="72" t="s">
        <v>2</v>
      </c>
      <c r="O40" s="219"/>
      <c r="P40" s="219"/>
      <c r="Q40" s="219"/>
      <c r="R40" s="219"/>
      <c r="S40" s="220"/>
      <c r="T40" s="73">
        <v>236154.5</v>
      </c>
      <c r="U40" s="221"/>
      <c r="V40" s="222"/>
      <c r="W40" s="73">
        <v>166248.1</v>
      </c>
      <c r="X40" s="74">
        <v>69906.399999999994</v>
      </c>
      <c r="Y40" s="74">
        <v>70.398023327948451</v>
      </c>
      <c r="Z40" s="65"/>
    </row>
    <row r="41" spans="1:26" x14ac:dyDescent="0.2">
      <c r="A41" s="22"/>
      <c r="B41" s="31"/>
      <c r="C41" s="216" t="s">
        <v>15</v>
      </c>
      <c r="D41" s="216"/>
      <c r="E41" s="216"/>
      <c r="F41" s="216"/>
      <c r="G41" s="26">
        <v>1001</v>
      </c>
      <c r="H41" s="217"/>
      <c r="I41" s="218"/>
      <c r="J41" s="25"/>
      <c r="K41" s="24" t="s">
        <v>11</v>
      </c>
      <c r="L41" s="30">
        <v>1001</v>
      </c>
      <c r="M41" s="23"/>
      <c r="N41" s="29" t="s">
        <v>2</v>
      </c>
      <c r="O41" s="209"/>
      <c r="P41" s="209"/>
      <c r="Q41" s="209"/>
      <c r="R41" s="209"/>
      <c r="S41" s="210"/>
      <c r="T41" s="28">
        <v>7827.6</v>
      </c>
      <c r="U41" s="211"/>
      <c r="V41" s="212"/>
      <c r="W41" s="28">
        <v>6516.9</v>
      </c>
      <c r="X41" s="27">
        <v>1310.7000000000007</v>
      </c>
      <c r="Y41" s="27">
        <v>83.255403955235309</v>
      </c>
      <c r="Z41" s="54"/>
    </row>
    <row r="42" spans="1:26" x14ac:dyDescent="0.2">
      <c r="A42" s="22"/>
      <c r="B42" s="31"/>
      <c r="C42" s="216" t="s">
        <v>14</v>
      </c>
      <c r="D42" s="216"/>
      <c r="E42" s="216"/>
      <c r="F42" s="216"/>
      <c r="G42" s="26">
        <v>1003</v>
      </c>
      <c r="H42" s="217"/>
      <c r="I42" s="218"/>
      <c r="J42" s="25"/>
      <c r="K42" s="24" t="s">
        <v>11</v>
      </c>
      <c r="L42" s="30">
        <v>1003</v>
      </c>
      <c r="M42" s="23"/>
      <c r="N42" s="29" t="s">
        <v>2</v>
      </c>
      <c r="O42" s="209"/>
      <c r="P42" s="209"/>
      <c r="Q42" s="209"/>
      <c r="R42" s="209"/>
      <c r="S42" s="210"/>
      <c r="T42" s="28">
        <v>10659.2</v>
      </c>
      <c r="U42" s="211"/>
      <c r="V42" s="212"/>
      <c r="W42" s="28">
        <v>14465.2</v>
      </c>
      <c r="X42" s="27">
        <v>-3806</v>
      </c>
      <c r="Y42" s="27">
        <v>135.70624437105974</v>
      </c>
      <c r="Z42" s="54"/>
    </row>
    <row r="43" spans="1:26" x14ac:dyDescent="0.2">
      <c r="A43" s="22"/>
      <c r="B43" s="31"/>
      <c r="C43" s="216" t="s">
        <v>13</v>
      </c>
      <c r="D43" s="216"/>
      <c r="E43" s="216"/>
      <c r="F43" s="216"/>
      <c r="G43" s="26">
        <v>1004</v>
      </c>
      <c r="H43" s="217"/>
      <c r="I43" s="218"/>
      <c r="J43" s="25"/>
      <c r="K43" s="24" t="s">
        <v>11</v>
      </c>
      <c r="L43" s="30">
        <v>1004</v>
      </c>
      <c r="M43" s="23"/>
      <c r="N43" s="29" t="s">
        <v>2</v>
      </c>
      <c r="O43" s="209"/>
      <c r="P43" s="209"/>
      <c r="Q43" s="209"/>
      <c r="R43" s="209"/>
      <c r="S43" s="210"/>
      <c r="T43" s="28">
        <v>200765.7</v>
      </c>
      <c r="U43" s="211"/>
      <c r="V43" s="212"/>
      <c r="W43" s="28">
        <v>129940.6</v>
      </c>
      <c r="X43" s="27">
        <v>70825.100000000006</v>
      </c>
      <c r="Y43" s="27">
        <v>64.72250987095903</v>
      </c>
      <c r="Z43" s="54"/>
    </row>
    <row r="44" spans="1:26" x14ac:dyDescent="0.2">
      <c r="A44" s="22"/>
      <c r="B44" s="31"/>
      <c r="C44" s="216" t="s">
        <v>12</v>
      </c>
      <c r="D44" s="216"/>
      <c r="E44" s="216"/>
      <c r="F44" s="216"/>
      <c r="G44" s="26">
        <v>1006</v>
      </c>
      <c r="H44" s="217"/>
      <c r="I44" s="218"/>
      <c r="J44" s="25"/>
      <c r="K44" s="24" t="s">
        <v>11</v>
      </c>
      <c r="L44" s="30">
        <v>1006</v>
      </c>
      <c r="M44" s="23"/>
      <c r="N44" s="29" t="s">
        <v>2</v>
      </c>
      <c r="O44" s="209"/>
      <c r="P44" s="209"/>
      <c r="Q44" s="209"/>
      <c r="R44" s="209"/>
      <c r="S44" s="210"/>
      <c r="T44" s="28">
        <v>16902</v>
      </c>
      <c r="U44" s="211"/>
      <c r="V44" s="212"/>
      <c r="W44" s="28">
        <v>15325.4</v>
      </c>
      <c r="X44" s="27">
        <v>1576.6000000000004</v>
      </c>
      <c r="Y44" s="27">
        <v>90.672109809489996</v>
      </c>
      <c r="Z44" s="54"/>
    </row>
    <row r="45" spans="1:26" s="66" customFormat="1" x14ac:dyDescent="0.2">
      <c r="A45" s="56"/>
      <c r="B45" s="213" t="s">
        <v>98</v>
      </c>
      <c r="C45" s="213"/>
      <c r="D45" s="213"/>
      <c r="E45" s="213"/>
      <c r="F45" s="213"/>
      <c r="G45" s="67" t="s">
        <v>2</v>
      </c>
      <c r="H45" s="214"/>
      <c r="I45" s="215"/>
      <c r="J45" s="68"/>
      <c r="K45" s="69"/>
      <c r="L45" s="70" t="s">
        <v>88</v>
      </c>
      <c r="M45" s="71"/>
      <c r="N45" s="72" t="s">
        <v>2</v>
      </c>
      <c r="O45" s="219"/>
      <c r="P45" s="219"/>
      <c r="Q45" s="219"/>
      <c r="R45" s="219"/>
      <c r="S45" s="220"/>
      <c r="T45" s="73">
        <v>264358.40000000002</v>
      </c>
      <c r="U45" s="221"/>
      <c r="V45" s="222"/>
      <c r="W45" s="73">
        <v>264371.09999999998</v>
      </c>
      <c r="X45" s="74">
        <v>-12.699999999953434</v>
      </c>
      <c r="Y45" s="74">
        <v>100.0048040841524</v>
      </c>
      <c r="Z45" s="65"/>
    </row>
    <row r="46" spans="1:26" x14ac:dyDescent="0.2">
      <c r="A46" s="22"/>
      <c r="B46" s="31"/>
      <c r="C46" s="216" t="s">
        <v>10</v>
      </c>
      <c r="D46" s="216"/>
      <c r="E46" s="216"/>
      <c r="F46" s="216"/>
      <c r="G46" s="26">
        <v>1101</v>
      </c>
      <c r="H46" s="217"/>
      <c r="I46" s="218"/>
      <c r="J46" s="25"/>
      <c r="K46" s="24" t="s">
        <v>7</v>
      </c>
      <c r="L46" s="30">
        <v>1101</v>
      </c>
      <c r="M46" s="23"/>
      <c r="N46" s="29" t="s">
        <v>2</v>
      </c>
      <c r="O46" s="209"/>
      <c r="P46" s="209"/>
      <c r="Q46" s="209"/>
      <c r="R46" s="209"/>
      <c r="S46" s="210"/>
      <c r="T46" s="28">
        <v>51691.5</v>
      </c>
      <c r="U46" s="211"/>
      <c r="V46" s="212"/>
      <c r="W46" s="28">
        <v>38202.300000000003</v>
      </c>
      <c r="X46" s="27">
        <v>13489.199999999997</v>
      </c>
      <c r="Y46" s="27">
        <v>73.904413685035266</v>
      </c>
      <c r="Z46" s="54"/>
    </row>
    <row r="47" spans="1:26" x14ac:dyDescent="0.2">
      <c r="A47" s="22"/>
      <c r="B47" s="31"/>
      <c r="C47" s="216" t="s">
        <v>9</v>
      </c>
      <c r="D47" s="216"/>
      <c r="E47" s="216"/>
      <c r="F47" s="216"/>
      <c r="G47" s="26">
        <v>1102</v>
      </c>
      <c r="H47" s="217"/>
      <c r="I47" s="218"/>
      <c r="J47" s="25"/>
      <c r="K47" s="24" t="s">
        <v>7</v>
      </c>
      <c r="L47" s="30">
        <v>1102</v>
      </c>
      <c r="M47" s="23"/>
      <c r="N47" s="29" t="s">
        <v>2</v>
      </c>
      <c r="O47" s="209"/>
      <c r="P47" s="209"/>
      <c r="Q47" s="209"/>
      <c r="R47" s="209"/>
      <c r="S47" s="210"/>
      <c r="T47" s="28">
        <v>212594</v>
      </c>
      <c r="U47" s="211"/>
      <c r="V47" s="212"/>
      <c r="W47" s="28">
        <v>226095.9</v>
      </c>
      <c r="X47" s="27">
        <v>-13501.899999999994</v>
      </c>
      <c r="Y47" s="27">
        <v>106.35102589913168</v>
      </c>
      <c r="Z47" s="54"/>
    </row>
    <row r="48" spans="1:26" ht="28.5" customHeight="1" x14ac:dyDescent="0.2">
      <c r="A48" s="22"/>
      <c r="B48" s="31"/>
      <c r="C48" s="216" t="s">
        <v>8</v>
      </c>
      <c r="D48" s="216"/>
      <c r="E48" s="216"/>
      <c r="F48" s="216"/>
      <c r="G48" s="26">
        <v>1105</v>
      </c>
      <c r="H48" s="217"/>
      <c r="I48" s="218"/>
      <c r="J48" s="25"/>
      <c r="K48" s="24" t="s">
        <v>7</v>
      </c>
      <c r="L48" s="30">
        <v>1105</v>
      </c>
      <c r="M48" s="23"/>
      <c r="N48" s="29" t="s">
        <v>2</v>
      </c>
      <c r="O48" s="209"/>
      <c r="P48" s="209"/>
      <c r="Q48" s="209"/>
      <c r="R48" s="209"/>
      <c r="S48" s="210"/>
      <c r="T48" s="28">
        <v>72.900000000000006</v>
      </c>
      <c r="U48" s="211"/>
      <c r="V48" s="212"/>
      <c r="W48" s="28">
        <v>72.900000000000006</v>
      </c>
      <c r="X48" s="27">
        <v>0</v>
      </c>
      <c r="Y48" s="27">
        <v>100</v>
      </c>
      <c r="Z48" s="54"/>
    </row>
    <row r="49" spans="1:26" s="66" customFormat="1" x14ac:dyDescent="0.2">
      <c r="A49" s="56"/>
      <c r="B49" s="213" t="s">
        <v>99</v>
      </c>
      <c r="C49" s="213"/>
      <c r="D49" s="213"/>
      <c r="E49" s="213"/>
      <c r="F49" s="213"/>
      <c r="G49" s="67" t="s">
        <v>2</v>
      </c>
      <c r="H49" s="214"/>
      <c r="I49" s="215"/>
      <c r="J49" s="68"/>
      <c r="K49" s="69"/>
      <c r="L49" s="70" t="s">
        <v>89</v>
      </c>
      <c r="M49" s="71"/>
      <c r="N49" s="72" t="s">
        <v>2</v>
      </c>
      <c r="O49" s="219"/>
      <c r="P49" s="219"/>
      <c r="Q49" s="219"/>
      <c r="R49" s="219"/>
      <c r="S49" s="220"/>
      <c r="T49" s="73">
        <v>12158.9</v>
      </c>
      <c r="U49" s="221"/>
      <c r="V49" s="222"/>
      <c r="W49" s="73">
        <v>11653.5</v>
      </c>
      <c r="X49" s="74">
        <v>505.39999999999964</v>
      </c>
      <c r="Y49" s="74">
        <v>95.843373989423384</v>
      </c>
      <c r="Z49" s="65"/>
    </row>
    <row r="50" spans="1:26" x14ac:dyDescent="0.2">
      <c r="A50" s="22"/>
      <c r="B50" s="31"/>
      <c r="C50" s="216" t="s">
        <v>6</v>
      </c>
      <c r="D50" s="216"/>
      <c r="E50" s="216"/>
      <c r="F50" s="216"/>
      <c r="G50" s="26">
        <v>1202</v>
      </c>
      <c r="H50" s="217"/>
      <c r="I50" s="218"/>
      <c r="J50" s="25"/>
      <c r="K50" s="24" t="s">
        <v>4</v>
      </c>
      <c r="L50" s="30">
        <v>1202</v>
      </c>
      <c r="M50" s="23"/>
      <c r="N50" s="29" t="s">
        <v>2</v>
      </c>
      <c r="O50" s="209"/>
      <c r="P50" s="209"/>
      <c r="Q50" s="209"/>
      <c r="R50" s="209"/>
      <c r="S50" s="210"/>
      <c r="T50" s="28">
        <v>6608.9</v>
      </c>
      <c r="U50" s="211"/>
      <c r="V50" s="212"/>
      <c r="W50" s="28">
        <v>6090.1</v>
      </c>
      <c r="X50" s="27">
        <v>518.79999999999927</v>
      </c>
      <c r="Y50" s="27">
        <v>92.149979573000053</v>
      </c>
      <c r="Z50" s="54"/>
    </row>
    <row r="51" spans="1:26" ht="26.25" customHeight="1" x14ac:dyDescent="0.2">
      <c r="A51" s="22"/>
      <c r="B51" s="31"/>
      <c r="C51" s="216" t="s">
        <v>5</v>
      </c>
      <c r="D51" s="216"/>
      <c r="E51" s="216"/>
      <c r="F51" s="216"/>
      <c r="G51" s="26">
        <v>1204</v>
      </c>
      <c r="H51" s="217"/>
      <c r="I51" s="218"/>
      <c r="J51" s="25"/>
      <c r="K51" s="24" t="s">
        <v>4</v>
      </c>
      <c r="L51" s="30">
        <v>1204</v>
      </c>
      <c r="M51" s="23"/>
      <c r="N51" s="29" t="s">
        <v>2</v>
      </c>
      <c r="O51" s="209"/>
      <c r="P51" s="209"/>
      <c r="Q51" s="209"/>
      <c r="R51" s="209"/>
      <c r="S51" s="210"/>
      <c r="T51" s="28">
        <v>5550</v>
      </c>
      <c r="U51" s="211"/>
      <c r="V51" s="212"/>
      <c r="W51" s="28">
        <v>5563.4</v>
      </c>
      <c r="X51" s="27">
        <v>-13.399999999999636</v>
      </c>
      <c r="Y51" s="27">
        <v>100.24144144144142</v>
      </c>
      <c r="Z51" s="54"/>
    </row>
    <row r="52" spans="1:26" s="66" customFormat="1" ht="24.75" customHeight="1" x14ac:dyDescent="0.2">
      <c r="A52" s="56"/>
      <c r="B52" s="213" t="s">
        <v>100</v>
      </c>
      <c r="C52" s="213"/>
      <c r="D52" s="213"/>
      <c r="E52" s="213"/>
      <c r="F52" s="213"/>
      <c r="G52" s="67" t="s">
        <v>2</v>
      </c>
      <c r="H52" s="214"/>
      <c r="I52" s="215"/>
      <c r="J52" s="68"/>
      <c r="K52" s="69"/>
      <c r="L52" s="70" t="s">
        <v>90</v>
      </c>
      <c r="M52" s="71"/>
      <c r="N52" s="72" t="s">
        <v>2</v>
      </c>
      <c r="O52" s="219"/>
      <c r="P52" s="219"/>
      <c r="Q52" s="219"/>
      <c r="R52" s="219"/>
      <c r="S52" s="220"/>
      <c r="T52" s="73">
        <v>4177</v>
      </c>
      <c r="U52" s="221"/>
      <c r="V52" s="222"/>
      <c r="W52" s="73">
        <v>0</v>
      </c>
      <c r="X52" s="74">
        <v>4177</v>
      </c>
      <c r="Y52" s="74">
        <v>0</v>
      </c>
      <c r="Z52" s="65"/>
    </row>
    <row r="53" spans="1:26" ht="28.5" customHeight="1" x14ac:dyDescent="0.2">
      <c r="A53" s="22"/>
      <c r="B53" s="31"/>
      <c r="C53" s="216" t="s">
        <v>3</v>
      </c>
      <c r="D53" s="216"/>
      <c r="E53" s="216"/>
      <c r="F53" s="216"/>
      <c r="G53" s="26">
        <v>1301</v>
      </c>
      <c r="H53" s="217"/>
      <c r="I53" s="218"/>
      <c r="J53" s="25"/>
      <c r="K53" s="24" t="s">
        <v>1</v>
      </c>
      <c r="L53" s="30">
        <v>1301</v>
      </c>
      <c r="M53" s="23"/>
      <c r="N53" s="29" t="s">
        <v>2</v>
      </c>
      <c r="O53" s="209"/>
      <c r="P53" s="209"/>
      <c r="Q53" s="209"/>
      <c r="R53" s="209"/>
      <c r="S53" s="210"/>
      <c r="T53" s="28">
        <v>4177</v>
      </c>
      <c r="U53" s="211"/>
      <c r="V53" s="212"/>
      <c r="W53" s="28">
        <v>0</v>
      </c>
      <c r="X53" s="27">
        <v>4177</v>
      </c>
      <c r="Y53" s="27">
        <v>0</v>
      </c>
      <c r="Z53" s="54"/>
    </row>
    <row r="54" spans="1:26" ht="12.75" customHeight="1" thickBot="1" x14ac:dyDescent="0.25">
      <c r="A54" s="11"/>
      <c r="B54" s="21"/>
      <c r="C54" s="20"/>
      <c r="D54" s="20"/>
      <c r="E54" s="19"/>
      <c r="F54" s="19"/>
      <c r="G54" s="18">
        <v>1301</v>
      </c>
      <c r="H54" s="17">
        <v>0</v>
      </c>
      <c r="I54" s="17">
        <v>0</v>
      </c>
      <c r="J54" s="18">
        <v>0</v>
      </c>
      <c r="K54" s="18">
        <v>0</v>
      </c>
      <c r="L54" s="17">
        <v>1301</v>
      </c>
      <c r="M54" s="18">
        <v>0</v>
      </c>
      <c r="N54" s="17" t="s">
        <v>0</v>
      </c>
      <c r="O54" s="17">
        <v>0</v>
      </c>
      <c r="P54" s="16">
        <v>0</v>
      </c>
      <c r="Q54" s="16">
        <v>0</v>
      </c>
      <c r="R54" s="16">
        <v>0</v>
      </c>
      <c r="S54" s="16">
        <v>0</v>
      </c>
      <c r="T54" s="15">
        <v>3959762.6</v>
      </c>
      <c r="U54" s="14">
        <v>0</v>
      </c>
      <c r="V54" s="14">
        <v>0</v>
      </c>
      <c r="W54" s="13">
        <v>4172870.3</v>
      </c>
      <c r="X54" s="12">
        <v>-213107.69999999972</v>
      </c>
      <c r="Y54" s="12">
        <v>105.38183021376079</v>
      </c>
      <c r="Z54" s="54"/>
    </row>
    <row r="55" spans="1:26" ht="409.6" hidden="1" customHeight="1" x14ac:dyDescent="0.2">
      <c r="A55" s="11"/>
      <c r="B55" s="10"/>
      <c r="C55" s="9"/>
      <c r="D55" s="9"/>
      <c r="E55" s="9"/>
      <c r="F55" s="9"/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7">
        <v>0</v>
      </c>
      <c r="Z55" s="6"/>
    </row>
    <row r="56" spans="1:26" ht="12.75" customHeight="1" x14ac:dyDescent="0.2">
      <c r="A56" s="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2"/>
    </row>
  </sheetData>
  <mergeCells count="203">
    <mergeCell ref="T4:T6"/>
    <mergeCell ref="Z4:Z6"/>
    <mergeCell ref="W4:W6"/>
    <mergeCell ref="F2:Z2"/>
    <mergeCell ref="O4:O6"/>
    <mergeCell ref="L4:L6"/>
    <mergeCell ref="N4:N6"/>
    <mergeCell ref="I4:I6"/>
    <mergeCell ref="B4:B6"/>
    <mergeCell ref="D4:D6"/>
    <mergeCell ref="E4:E6"/>
    <mergeCell ref="F4:F6"/>
    <mergeCell ref="C4:C6"/>
    <mergeCell ref="J4:J6"/>
    <mergeCell ref="Y4:Y6"/>
    <mergeCell ref="H4:H6"/>
    <mergeCell ref="M4:M6"/>
    <mergeCell ref="K4:K6"/>
    <mergeCell ref="G4:G6"/>
    <mergeCell ref="B8:F8"/>
    <mergeCell ref="H8:I8"/>
    <mergeCell ref="C19:F19"/>
    <mergeCell ref="H19:I19"/>
    <mergeCell ref="O8:S8"/>
    <mergeCell ref="U8:V8"/>
    <mergeCell ref="B17:F17"/>
    <mergeCell ref="H17:I17"/>
    <mergeCell ref="O17:S17"/>
    <mergeCell ref="U17:V17"/>
    <mergeCell ref="O13:S13"/>
    <mergeCell ref="U13:V13"/>
    <mergeCell ref="C14:F14"/>
    <mergeCell ref="H14:I14"/>
    <mergeCell ref="C18:F18"/>
    <mergeCell ref="H18:I18"/>
    <mergeCell ref="O18:S18"/>
    <mergeCell ref="U18:V18"/>
    <mergeCell ref="C16:F16"/>
    <mergeCell ref="H16:I16"/>
    <mergeCell ref="O16:S16"/>
    <mergeCell ref="U16:V16"/>
    <mergeCell ref="C13:F13"/>
    <mergeCell ref="H13:I13"/>
    <mergeCell ref="C48:F48"/>
    <mergeCell ref="H48:I48"/>
    <mergeCell ref="C35:F35"/>
    <mergeCell ref="H35:I35"/>
    <mergeCell ref="B21:F21"/>
    <mergeCell ref="H21:I21"/>
    <mergeCell ref="O21:S21"/>
    <mergeCell ref="U21:V21"/>
    <mergeCell ref="B29:F29"/>
    <mergeCell ref="H29:I29"/>
    <mergeCell ref="C24:F24"/>
    <mergeCell ref="H24:I24"/>
    <mergeCell ref="O24:S24"/>
    <mergeCell ref="U24:V24"/>
    <mergeCell ref="C25:F25"/>
    <mergeCell ref="H25:I25"/>
    <mergeCell ref="O25:S25"/>
    <mergeCell ref="U25:V25"/>
    <mergeCell ref="C26:F26"/>
    <mergeCell ref="H26:I26"/>
    <mergeCell ref="O26:S26"/>
    <mergeCell ref="U26:V26"/>
    <mergeCell ref="C27:F27"/>
    <mergeCell ref="H27:I27"/>
    <mergeCell ref="O19:S19"/>
    <mergeCell ref="U19:V19"/>
    <mergeCell ref="B49:F49"/>
    <mergeCell ref="H49:I49"/>
    <mergeCell ref="O49:S49"/>
    <mergeCell ref="U49:V49"/>
    <mergeCell ref="C43:F43"/>
    <mergeCell ref="H43:I43"/>
    <mergeCell ref="O43:S43"/>
    <mergeCell ref="U43:V43"/>
    <mergeCell ref="C44:F44"/>
    <mergeCell ref="H44:I44"/>
    <mergeCell ref="O44:S44"/>
    <mergeCell ref="U44:V44"/>
    <mergeCell ref="C46:F46"/>
    <mergeCell ref="H46:I46"/>
    <mergeCell ref="O46:S46"/>
    <mergeCell ref="U46:V46"/>
    <mergeCell ref="C47:F47"/>
    <mergeCell ref="H47:I47"/>
    <mergeCell ref="O47:S47"/>
    <mergeCell ref="U47:V47"/>
    <mergeCell ref="O48:S48"/>
    <mergeCell ref="U48:V48"/>
    <mergeCell ref="O23:S23"/>
    <mergeCell ref="U23:V23"/>
    <mergeCell ref="O27:S27"/>
    <mergeCell ref="U27:V27"/>
    <mergeCell ref="C23:F23"/>
    <mergeCell ref="H23:I23"/>
    <mergeCell ref="O9:S9"/>
    <mergeCell ref="U9:V9"/>
    <mergeCell ref="C10:F10"/>
    <mergeCell ref="H10:I10"/>
    <mergeCell ref="O10:S10"/>
    <mergeCell ref="U10:V10"/>
    <mergeCell ref="O14:S14"/>
    <mergeCell ref="U14:V14"/>
    <mergeCell ref="C11:F11"/>
    <mergeCell ref="H11:I11"/>
    <mergeCell ref="O11:S11"/>
    <mergeCell ref="U11:V11"/>
    <mergeCell ref="C12:F12"/>
    <mergeCell ref="H12:I12"/>
    <mergeCell ref="C9:F9"/>
    <mergeCell ref="H9:I9"/>
    <mergeCell ref="O12:S12"/>
    <mergeCell ref="U12:V12"/>
    <mergeCell ref="O41:S41"/>
    <mergeCell ref="U41:V41"/>
    <mergeCell ref="B40:F40"/>
    <mergeCell ref="H40:I40"/>
    <mergeCell ref="O40:S40"/>
    <mergeCell ref="U40:V40"/>
    <mergeCell ref="C28:F28"/>
    <mergeCell ref="H28:I28"/>
    <mergeCell ref="O28:S28"/>
    <mergeCell ref="U28:V28"/>
    <mergeCell ref="C30:F30"/>
    <mergeCell ref="H30:I30"/>
    <mergeCell ref="O30:S30"/>
    <mergeCell ref="U30:V30"/>
    <mergeCell ref="C31:F31"/>
    <mergeCell ref="H31:I31"/>
    <mergeCell ref="O31:S31"/>
    <mergeCell ref="U31:V31"/>
    <mergeCell ref="O29:S29"/>
    <mergeCell ref="U29:V29"/>
    <mergeCell ref="B33:F33"/>
    <mergeCell ref="H33:I33"/>
    <mergeCell ref="O33:S33"/>
    <mergeCell ref="U33:V33"/>
    <mergeCell ref="B45:F45"/>
    <mergeCell ref="H45:I45"/>
    <mergeCell ref="O45:S45"/>
    <mergeCell ref="U45:V45"/>
    <mergeCell ref="C41:F41"/>
    <mergeCell ref="H41:I41"/>
    <mergeCell ref="C32:F32"/>
    <mergeCell ref="H32:I32"/>
    <mergeCell ref="O32:S32"/>
    <mergeCell ref="U32:V32"/>
    <mergeCell ref="C34:F34"/>
    <mergeCell ref="H34:I34"/>
    <mergeCell ref="O34:S34"/>
    <mergeCell ref="U34:V34"/>
    <mergeCell ref="C42:F42"/>
    <mergeCell ref="H42:I42"/>
    <mergeCell ref="O42:S42"/>
    <mergeCell ref="U42:V42"/>
    <mergeCell ref="C37:F37"/>
    <mergeCell ref="H37:I37"/>
    <mergeCell ref="O37:S37"/>
    <mergeCell ref="U37:V37"/>
    <mergeCell ref="C39:F39"/>
    <mergeCell ref="H39:I39"/>
    <mergeCell ref="C50:F50"/>
    <mergeCell ref="H50:I50"/>
    <mergeCell ref="O50:S50"/>
    <mergeCell ref="U50:V50"/>
    <mergeCell ref="O51:S51"/>
    <mergeCell ref="U51:V51"/>
    <mergeCell ref="C53:F53"/>
    <mergeCell ref="H53:I53"/>
    <mergeCell ref="O53:S53"/>
    <mergeCell ref="U53:V53"/>
    <mergeCell ref="B52:F52"/>
    <mergeCell ref="H52:I52"/>
    <mergeCell ref="O52:S52"/>
    <mergeCell ref="U52:V52"/>
    <mergeCell ref="C51:F51"/>
    <mergeCell ref="H51:I51"/>
    <mergeCell ref="O39:S39"/>
    <mergeCell ref="U39:V39"/>
    <mergeCell ref="B38:F38"/>
    <mergeCell ref="H38:I38"/>
    <mergeCell ref="C15:F15"/>
    <mergeCell ref="H15:I15"/>
    <mergeCell ref="O15:S15"/>
    <mergeCell ref="U15:V15"/>
    <mergeCell ref="C20:F20"/>
    <mergeCell ref="H20:I20"/>
    <mergeCell ref="O35:S35"/>
    <mergeCell ref="U35:V35"/>
    <mergeCell ref="C36:F36"/>
    <mergeCell ref="H36:I36"/>
    <mergeCell ref="O36:S36"/>
    <mergeCell ref="U36:V36"/>
    <mergeCell ref="O38:S38"/>
    <mergeCell ref="U38:V38"/>
    <mergeCell ref="O20:S20"/>
    <mergeCell ref="U20:V20"/>
    <mergeCell ref="C22:F22"/>
    <mergeCell ref="H22:I22"/>
    <mergeCell ref="O22:S22"/>
    <mergeCell ref="U22:V22"/>
  </mergeCells>
  <pageMargins left="0.39370078740157483" right="0.39370078740157483" top="0.98425196850393704" bottom="0.98425196850393704" header="0.51181102362204722" footer="0.51181102362204722"/>
  <pageSetup paperSize="9" scale="72" fitToHeight="0" orientation="portrait" r:id="rId1"/>
  <headerFooter alignWithMargins="0">
    <oddHeader>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4"/>
  <sheetViews>
    <sheetView showGridLines="0" tabSelected="1" zoomScale="80" zoomScaleNormal="80" workbookViewId="0">
      <selection activeCell="X46" sqref="X46"/>
    </sheetView>
  </sheetViews>
  <sheetFormatPr defaultColWidth="9.140625" defaultRowHeight="12.75" x14ac:dyDescent="0.2"/>
  <cols>
    <col min="1" max="1" width="0.7109375" style="1" customWidth="1"/>
    <col min="2" max="5" width="2.7109375" style="1" hidden="1" customWidth="1"/>
    <col min="6" max="6" width="68.42578125" style="1" customWidth="1"/>
    <col min="7" max="11" width="0" style="1" hidden="1" customWidth="1"/>
    <col min="12" max="12" width="8.140625" style="1" customWidth="1"/>
    <col min="13" max="13" width="0" style="1" hidden="1" customWidth="1"/>
    <col min="14" max="14" width="9.140625" style="1" hidden="1" customWidth="1"/>
    <col min="15" max="19" width="0" style="1" hidden="1" customWidth="1"/>
    <col min="20" max="20" width="13.85546875" style="83" customWidth="1"/>
    <col min="21" max="21" width="13.28515625" style="151" customWidth="1"/>
    <col min="22" max="22" width="14" style="83" customWidth="1"/>
    <col min="23" max="23" width="13.85546875" style="83" customWidth="1"/>
    <col min="24" max="24" width="77.42578125" style="1" customWidth="1"/>
    <col min="25" max="25" width="9.140625" style="75" customWidth="1"/>
    <col min="26" max="26" width="13.7109375" style="75" customWidth="1"/>
    <col min="27" max="28" width="9.140625" style="75" customWidth="1"/>
    <col min="29" max="252" width="9.140625" style="1" customWidth="1"/>
    <col min="253" max="16384" width="9.140625" style="1"/>
  </cols>
  <sheetData>
    <row r="1" spans="1:28" s="97" customFormat="1" ht="22.5" customHeight="1" x14ac:dyDescent="0.25">
      <c r="A1" s="94"/>
      <c r="B1" s="94"/>
      <c r="C1" s="94"/>
      <c r="D1" s="94"/>
      <c r="E1" s="94"/>
      <c r="F1" s="95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177"/>
      <c r="U1" s="144"/>
      <c r="V1" s="177"/>
      <c r="W1" s="177"/>
      <c r="X1" s="94" t="s">
        <v>103</v>
      </c>
      <c r="Y1" s="96"/>
      <c r="Z1" s="96"/>
      <c r="AA1" s="96"/>
      <c r="AB1" s="96"/>
    </row>
    <row r="2" spans="1:28" s="97" customFormat="1" ht="14.25" customHeight="1" x14ac:dyDescent="0.25">
      <c r="A2" s="94"/>
      <c r="B2" s="94"/>
      <c r="C2" s="94"/>
      <c r="D2" s="94"/>
      <c r="E2" s="94"/>
      <c r="F2" s="95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177"/>
      <c r="U2" s="144"/>
      <c r="V2" s="177"/>
      <c r="W2" s="177"/>
      <c r="X2" s="94" t="s">
        <v>104</v>
      </c>
      <c r="Y2" s="96"/>
      <c r="Z2" s="96"/>
      <c r="AA2" s="96"/>
      <c r="AB2" s="96"/>
    </row>
    <row r="3" spans="1:28" s="97" customFormat="1" ht="48" customHeight="1" x14ac:dyDescent="0.25">
      <c r="A3" s="94"/>
      <c r="B3" s="94"/>
      <c r="C3" s="94"/>
      <c r="D3" s="94"/>
      <c r="E3" s="98"/>
      <c r="F3" s="249" t="s">
        <v>112</v>
      </c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96"/>
      <c r="Z3" s="96"/>
      <c r="AA3" s="96"/>
      <c r="AB3" s="96"/>
    </row>
    <row r="4" spans="1:28" ht="12.75" customHeight="1" thickBot="1" x14ac:dyDescent="0.25">
      <c r="A4" s="2"/>
      <c r="B4" s="48"/>
      <c r="C4" s="48"/>
      <c r="D4" s="48"/>
      <c r="E4" s="48"/>
      <c r="F4" s="50"/>
      <c r="G4" s="48"/>
      <c r="H4" s="49"/>
      <c r="I4" s="49"/>
      <c r="J4" s="49"/>
      <c r="K4" s="49"/>
      <c r="L4" s="49"/>
      <c r="M4" s="49"/>
      <c r="N4" s="48"/>
      <c r="O4" s="48"/>
      <c r="P4" s="48"/>
      <c r="Q4" s="48"/>
      <c r="R4" s="48"/>
      <c r="S4" s="48"/>
      <c r="T4" s="178"/>
      <c r="U4" s="145"/>
      <c r="V4" s="178"/>
      <c r="W4" s="178"/>
      <c r="X4" s="137" t="s">
        <v>105</v>
      </c>
    </row>
    <row r="5" spans="1:28" s="83" customFormat="1" ht="37.5" customHeight="1" thickBot="1" x14ac:dyDescent="0.25">
      <c r="A5" s="81"/>
      <c r="B5" s="250" t="s">
        <v>74</v>
      </c>
      <c r="C5" s="250" t="s">
        <v>74</v>
      </c>
      <c r="D5" s="250" t="s">
        <v>73</v>
      </c>
      <c r="E5" s="250" t="s">
        <v>72</v>
      </c>
      <c r="F5" s="251" t="s">
        <v>75</v>
      </c>
      <c r="G5" s="251" t="s">
        <v>67</v>
      </c>
      <c r="H5" s="251" t="s">
        <v>71</v>
      </c>
      <c r="I5" s="251" t="s">
        <v>70</v>
      </c>
      <c r="J5" s="251" t="s">
        <v>69</v>
      </c>
      <c r="K5" s="251" t="s">
        <v>68</v>
      </c>
      <c r="L5" s="251" t="s">
        <v>76</v>
      </c>
      <c r="M5" s="251" t="s">
        <v>66</v>
      </c>
      <c r="N5" s="251" t="s">
        <v>65</v>
      </c>
      <c r="O5" s="251" t="s">
        <v>65</v>
      </c>
      <c r="P5" s="152" t="s">
        <v>64</v>
      </c>
      <c r="Q5" s="152" t="s">
        <v>63</v>
      </c>
      <c r="R5" s="152" t="s">
        <v>62</v>
      </c>
      <c r="S5" s="152" t="s">
        <v>61</v>
      </c>
      <c r="T5" s="252" t="s">
        <v>113</v>
      </c>
      <c r="U5" s="236" t="s">
        <v>114</v>
      </c>
      <c r="V5" s="252" t="s">
        <v>115</v>
      </c>
      <c r="W5" s="252" t="s">
        <v>116</v>
      </c>
      <c r="X5" s="254" t="s">
        <v>156</v>
      </c>
      <c r="Y5" s="82"/>
      <c r="Z5" s="82"/>
      <c r="AA5" s="82"/>
      <c r="AB5" s="82"/>
    </row>
    <row r="6" spans="1:28" s="83" customFormat="1" ht="11.25" customHeight="1" thickBot="1" x14ac:dyDescent="0.25">
      <c r="A6" s="81"/>
      <c r="B6" s="250"/>
      <c r="C6" s="250"/>
      <c r="D6" s="250"/>
      <c r="E6" s="250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84"/>
      <c r="Q6" s="84"/>
      <c r="R6" s="84"/>
      <c r="S6" s="84"/>
      <c r="T6" s="253"/>
      <c r="U6" s="237"/>
      <c r="V6" s="253"/>
      <c r="W6" s="253"/>
      <c r="X6" s="255"/>
      <c r="Y6" s="82"/>
      <c r="Z6" s="82"/>
      <c r="AA6" s="82"/>
      <c r="AB6" s="82"/>
    </row>
    <row r="7" spans="1:28" s="83" customFormat="1" ht="30.75" customHeight="1" thickBot="1" x14ac:dyDescent="0.25">
      <c r="A7" s="81"/>
      <c r="B7" s="250"/>
      <c r="C7" s="250"/>
      <c r="D7" s="250"/>
      <c r="E7" s="250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84"/>
      <c r="Q7" s="84"/>
      <c r="R7" s="84"/>
      <c r="S7" s="84"/>
      <c r="T7" s="253"/>
      <c r="U7" s="237"/>
      <c r="V7" s="253"/>
      <c r="W7" s="253"/>
      <c r="X7" s="256"/>
      <c r="Y7" s="82"/>
      <c r="Z7" s="82"/>
      <c r="AA7" s="82"/>
      <c r="AB7" s="82"/>
    </row>
    <row r="8" spans="1:28" s="83" customFormat="1" ht="10.5" customHeight="1" thickBot="1" x14ac:dyDescent="0.25">
      <c r="A8" s="81"/>
      <c r="B8" s="85" t="s">
        <v>57</v>
      </c>
      <c r="C8" s="85" t="s">
        <v>56</v>
      </c>
      <c r="D8" s="85" t="s">
        <v>55</v>
      </c>
      <c r="E8" s="85" t="s">
        <v>54</v>
      </c>
      <c r="F8" s="86">
        <v>1</v>
      </c>
      <c r="G8" s="86"/>
      <c r="H8" s="86" t="s">
        <v>51</v>
      </c>
      <c r="I8" s="86"/>
      <c r="J8" s="86"/>
      <c r="K8" s="86"/>
      <c r="L8" s="86">
        <v>2</v>
      </c>
      <c r="M8" s="86" t="s">
        <v>49</v>
      </c>
      <c r="N8" s="86" t="s">
        <v>53</v>
      </c>
      <c r="O8" s="86" t="s">
        <v>11</v>
      </c>
      <c r="P8" s="86" t="s">
        <v>52</v>
      </c>
      <c r="Q8" s="86" t="s">
        <v>51</v>
      </c>
      <c r="R8" s="86" t="s">
        <v>50</v>
      </c>
      <c r="S8" s="86" t="s">
        <v>49</v>
      </c>
      <c r="T8" s="86">
        <v>3</v>
      </c>
      <c r="U8" s="146">
        <v>4</v>
      </c>
      <c r="V8" s="86">
        <v>5</v>
      </c>
      <c r="W8" s="193">
        <v>6</v>
      </c>
      <c r="X8" s="87">
        <v>7</v>
      </c>
      <c r="Y8" s="82"/>
      <c r="Z8" s="82"/>
      <c r="AA8" s="82"/>
      <c r="AB8" s="82"/>
    </row>
    <row r="9" spans="1:28" s="110" customFormat="1" ht="18" customHeight="1" x14ac:dyDescent="0.25">
      <c r="A9" s="102"/>
      <c r="B9" s="262" t="s">
        <v>91</v>
      </c>
      <c r="C9" s="262"/>
      <c r="D9" s="262"/>
      <c r="E9" s="262"/>
      <c r="F9" s="263"/>
      <c r="G9" s="103" t="s">
        <v>2</v>
      </c>
      <c r="H9" s="264"/>
      <c r="I9" s="265"/>
      <c r="J9" s="104"/>
      <c r="K9" s="105"/>
      <c r="L9" s="99" t="s">
        <v>81</v>
      </c>
      <c r="M9" s="106"/>
      <c r="N9" s="155" t="s">
        <v>2</v>
      </c>
      <c r="O9" s="266"/>
      <c r="P9" s="266"/>
      <c r="Q9" s="266"/>
      <c r="R9" s="266"/>
      <c r="S9" s="267"/>
      <c r="T9" s="132">
        <f>SUM(T10:T17)</f>
        <v>390456.9</v>
      </c>
      <c r="U9" s="147">
        <f>SUM(U10:U17)</f>
        <v>399040.1</v>
      </c>
      <c r="V9" s="132">
        <f>SUM(V10:V17)</f>
        <v>392666</v>
      </c>
      <c r="W9" s="134">
        <f>SUM(V9/T9*100)</f>
        <v>100.56577307252093</v>
      </c>
      <c r="X9" s="172"/>
      <c r="Y9" s="107">
        <v>102.42877131763962</v>
      </c>
      <c r="Z9" s="108">
        <v>100</v>
      </c>
      <c r="AA9" s="109"/>
      <c r="AB9" s="108"/>
    </row>
    <row r="10" spans="1:28" s="119" customFormat="1" ht="45" customHeight="1" x14ac:dyDescent="0.25">
      <c r="A10" s="111"/>
      <c r="B10" s="112"/>
      <c r="C10" s="257" t="s">
        <v>48</v>
      </c>
      <c r="D10" s="257"/>
      <c r="E10" s="257"/>
      <c r="F10" s="257"/>
      <c r="G10" s="113">
        <v>102</v>
      </c>
      <c r="H10" s="258"/>
      <c r="I10" s="259"/>
      <c r="J10" s="114"/>
      <c r="K10" s="115" t="s">
        <v>11</v>
      </c>
      <c r="L10" s="100">
        <v>102</v>
      </c>
      <c r="M10" s="116"/>
      <c r="N10" s="154" t="s">
        <v>2</v>
      </c>
      <c r="O10" s="260"/>
      <c r="P10" s="260"/>
      <c r="Q10" s="260"/>
      <c r="R10" s="260"/>
      <c r="S10" s="261"/>
      <c r="T10" s="133">
        <v>4906.6000000000004</v>
      </c>
      <c r="U10" s="183">
        <v>5129.6000000000004</v>
      </c>
      <c r="V10" s="133">
        <v>5099</v>
      </c>
      <c r="W10" s="133">
        <f>SUM(V10/T10*100)</f>
        <v>103.92124893001262</v>
      </c>
      <c r="X10" s="199" t="s">
        <v>143</v>
      </c>
      <c r="Y10" s="117">
        <v>129.48167361170167</v>
      </c>
      <c r="Z10" s="118">
        <v>100</v>
      </c>
      <c r="AA10" s="109"/>
      <c r="AB10" s="118"/>
    </row>
    <row r="11" spans="1:28" s="119" customFormat="1" ht="52.5" customHeight="1" x14ac:dyDescent="0.25">
      <c r="A11" s="111"/>
      <c r="B11" s="112"/>
      <c r="C11" s="257" t="s">
        <v>47</v>
      </c>
      <c r="D11" s="257"/>
      <c r="E11" s="257"/>
      <c r="F11" s="257"/>
      <c r="G11" s="113">
        <v>103</v>
      </c>
      <c r="H11" s="258"/>
      <c r="I11" s="259"/>
      <c r="J11" s="114"/>
      <c r="K11" s="115" t="s">
        <v>11</v>
      </c>
      <c r="L11" s="100">
        <v>103</v>
      </c>
      <c r="M11" s="116"/>
      <c r="N11" s="154" t="s">
        <v>2</v>
      </c>
      <c r="O11" s="260"/>
      <c r="P11" s="260"/>
      <c r="Q11" s="260"/>
      <c r="R11" s="260"/>
      <c r="S11" s="261"/>
      <c r="T11" s="133">
        <v>17801.5</v>
      </c>
      <c r="U11" s="183">
        <v>18183.8</v>
      </c>
      <c r="V11" s="133">
        <v>18093</v>
      </c>
      <c r="W11" s="133">
        <f t="shared" ref="W11:W16" si="0">SUM(V11/T11*100)</f>
        <v>101.63750245765806</v>
      </c>
      <c r="X11" s="199" t="s">
        <v>143</v>
      </c>
      <c r="Y11" s="117">
        <v>94.897603873966517</v>
      </c>
      <c r="Z11" s="108">
        <v>100</v>
      </c>
      <c r="AA11" s="109"/>
      <c r="AB11" s="118"/>
    </row>
    <row r="12" spans="1:28" s="119" customFormat="1" ht="49.5" customHeight="1" x14ac:dyDescent="0.25">
      <c r="A12" s="111"/>
      <c r="B12" s="112"/>
      <c r="C12" s="257" t="s">
        <v>46</v>
      </c>
      <c r="D12" s="257"/>
      <c r="E12" s="257"/>
      <c r="F12" s="257"/>
      <c r="G12" s="113">
        <v>104</v>
      </c>
      <c r="H12" s="258"/>
      <c r="I12" s="259"/>
      <c r="J12" s="114"/>
      <c r="K12" s="115" t="s">
        <v>11</v>
      </c>
      <c r="L12" s="100">
        <v>104</v>
      </c>
      <c r="M12" s="116"/>
      <c r="N12" s="154" t="s">
        <v>2</v>
      </c>
      <c r="O12" s="260"/>
      <c r="P12" s="260"/>
      <c r="Q12" s="260"/>
      <c r="R12" s="260"/>
      <c r="S12" s="261"/>
      <c r="T12" s="133">
        <v>162081.20000000001</v>
      </c>
      <c r="U12" s="183">
        <v>163324.5</v>
      </c>
      <c r="V12" s="133">
        <v>163047.1</v>
      </c>
      <c r="W12" s="133">
        <f t="shared" si="0"/>
        <v>100.59593586424582</v>
      </c>
      <c r="X12" s="199" t="s">
        <v>143</v>
      </c>
      <c r="Y12" s="117">
        <v>102.6208248661282</v>
      </c>
      <c r="Z12" s="118">
        <v>100</v>
      </c>
      <c r="AA12" s="109"/>
      <c r="AB12" s="118"/>
    </row>
    <row r="13" spans="1:28" s="119" customFormat="1" ht="33" customHeight="1" x14ac:dyDescent="0.25">
      <c r="A13" s="111"/>
      <c r="B13" s="112"/>
      <c r="C13" s="257" t="s">
        <v>45</v>
      </c>
      <c r="D13" s="257"/>
      <c r="E13" s="257"/>
      <c r="F13" s="257"/>
      <c r="G13" s="113">
        <v>105</v>
      </c>
      <c r="H13" s="258"/>
      <c r="I13" s="259"/>
      <c r="J13" s="114"/>
      <c r="K13" s="115" t="s">
        <v>11</v>
      </c>
      <c r="L13" s="100">
        <v>105</v>
      </c>
      <c r="M13" s="116"/>
      <c r="N13" s="154" t="s">
        <v>2</v>
      </c>
      <c r="O13" s="260"/>
      <c r="P13" s="260"/>
      <c r="Q13" s="260"/>
      <c r="R13" s="260"/>
      <c r="S13" s="261"/>
      <c r="T13" s="133">
        <v>0</v>
      </c>
      <c r="U13" s="183">
        <v>9.3000000000000007</v>
      </c>
      <c r="V13" s="133">
        <v>9.3000000000000007</v>
      </c>
      <c r="W13" s="133" t="s">
        <v>109</v>
      </c>
      <c r="X13" s="208" t="s">
        <v>144</v>
      </c>
      <c r="Y13" s="117"/>
      <c r="Z13" s="108">
        <v>100</v>
      </c>
      <c r="AA13" s="109"/>
      <c r="AB13" s="118"/>
    </row>
    <row r="14" spans="1:28" s="119" customFormat="1" ht="67.5" customHeight="1" x14ac:dyDescent="0.25">
      <c r="A14" s="111"/>
      <c r="B14" s="112"/>
      <c r="C14" s="257" t="s">
        <v>44</v>
      </c>
      <c r="D14" s="257"/>
      <c r="E14" s="257"/>
      <c r="F14" s="257"/>
      <c r="G14" s="113">
        <v>106</v>
      </c>
      <c r="H14" s="258"/>
      <c r="I14" s="259"/>
      <c r="J14" s="114"/>
      <c r="K14" s="115" t="s">
        <v>11</v>
      </c>
      <c r="L14" s="100">
        <v>106</v>
      </c>
      <c r="M14" s="116"/>
      <c r="N14" s="154" t="s">
        <v>2</v>
      </c>
      <c r="O14" s="260"/>
      <c r="P14" s="260"/>
      <c r="Q14" s="260"/>
      <c r="R14" s="260"/>
      <c r="S14" s="261"/>
      <c r="T14" s="133">
        <v>37282.5</v>
      </c>
      <c r="U14" s="183">
        <v>40895.599999999999</v>
      </c>
      <c r="V14" s="133">
        <v>40762.699999999997</v>
      </c>
      <c r="W14" s="133">
        <f t="shared" si="0"/>
        <v>109.334674445115</v>
      </c>
      <c r="X14" s="199" t="s">
        <v>145</v>
      </c>
      <c r="Y14" s="117">
        <v>104.56829165817565</v>
      </c>
      <c r="Z14" s="118">
        <v>100</v>
      </c>
      <c r="AA14" s="109"/>
      <c r="AB14" s="118"/>
    </row>
    <row r="15" spans="1:28" s="119" customFormat="1" ht="49.5" customHeight="1" x14ac:dyDescent="0.25">
      <c r="A15" s="111"/>
      <c r="B15" s="112"/>
      <c r="C15" s="257" t="s">
        <v>43</v>
      </c>
      <c r="D15" s="257"/>
      <c r="E15" s="257"/>
      <c r="F15" s="257"/>
      <c r="G15" s="113">
        <v>107</v>
      </c>
      <c r="H15" s="258"/>
      <c r="I15" s="259"/>
      <c r="J15" s="114"/>
      <c r="K15" s="115" t="s">
        <v>11</v>
      </c>
      <c r="L15" s="100">
        <v>107</v>
      </c>
      <c r="M15" s="116"/>
      <c r="N15" s="154" t="s">
        <v>2</v>
      </c>
      <c r="O15" s="260"/>
      <c r="P15" s="260"/>
      <c r="Q15" s="260"/>
      <c r="R15" s="260"/>
      <c r="S15" s="261"/>
      <c r="T15" s="133">
        <v>0</v>
      </c>
      <c r="U15" s="183">
        <v>700</v>
      </c>
      <c r="V15" s="133">
        <v>700</v>
      </c>
      <c r="W15" s="133" t="s">
        <v>109</v>
      </c>
      <c r="X15" s="199" t="s">
        <v>146</v>
      </c>
      <c r="Y15" s="117"/>
      <c r="Z15" s="108">
        <v>100</v>
      </c>
      <c r="AA15" s="109"/>
      <c r="AB15" s="118"/>
    </row>
    <row r="16" spans="1:28" s="119" customFormat="1" ht="66.75" customHeight="1" x14ac:dyDescent="0.25">
      <c r="A16" s="111"/>
      <c r="B16" s="112"/>
      <c r="C16" s="257" t="s">
        <v>42</v>
      </c>
      <c r="D16" s="257"/>
      <c r="E16" s="257"/>
      <c r="F16" s="257"/>
      <c r="G16" s="113">
        <v>111</v>
      </c>
      <c r="H16" s="258"/>
      <c r="I16" s="259"/>
      <c r="J16" s="114"/>
      <c r="K16" s="115" t="s">
        <v>7</v>
      </c>
      <c r="L16" s="100">
        <v>111</v>
      </c>
      <c r="M16" s="116"/>
      <c r="N16" s="154" t="s">
        <v>2</v>
      </c>
      <c r="O16" s="260"/>
      <c r="P16" s="260"/>
      <c r="Q16" s="260"/>
      <c r="R16" s="260"/>
      <c r="S16" s="261"/>
      <c r="T16" s="133">
        <v>4000</v>
      </c>
      <c r="U16" s="183">
        <v>37.5</v>
      </c>
      <c r="V16" s="133">
        <v>0</v>
      </c>
      <c r="W16" s="133">
        <f t="shared" si="0"/>
        <v>0</v>
      </c>
      <c r="X16" s="199" t="s">
        <v>147</v>
      </c>
      <c r="Y16" s="117">
        <v>0</v>
      </c>
      <c r="Z16" s="118">
        <v>100</v>
      </c>
      <c r="AA16" s="109"/>
      <c r="AB16" s="118"/>
    </row>
    <row r="17" spans="1:28" s="119" customFormat="1" ht="41.25" customHeight="1" x14ac:dyDescent="0.25">
      <c r="A17" s="111"/>
      <c r="B17" s="112"/>
      <c r="C17" s="257" t="s">
        <v>41</v>
      </c>
      <c r="D17" s="257"/>
      <c r="E17" s="257"/>
      <c r="F17" s="257"/>
      <c r="G17" s="113">
        <v>113</v>
      </c>
      <c r="H17" s="258"/>
      <c r="I17" s="259"/>
      <c r="J17" s="114"/>
      <c r="K17" s="115" t="s">
        <v>7</v>
      </c>
      <c r="L17" s="100">
        <v>113</v>
      </c>
      <c r="M17" s="116"/>
      <c r="N17" s="154" t="s">
        <v>2</v>
      </c>
      <c r="O17" s="260"/>
      <c r="P17" s="260"/>
      <c r="Q17" s="260"/>
      <c r="R17" s="260"/>
      <c r="S17" s="261"/>
      <c r="T17" s="133">
        <v>164385.1</v>
      </c>
      <c r="U17" s="183">
        <v>170759.8</v>
      </c>
      <c r="V17" s="133">
        <v>164954.9</v>
      </c>
      <c r="W17" s="133">
        <f t="shared" ref="W17:W24" si="1">SUM(V17/T17)*100</f>
        <v>100.34662508950021</v>
      </c>
      <c r="X17" s="199" t="s">
        <v>150</v>
      </c>
      <c r="Y17" s="117">
        <v>100.08762452754307</v>
      </c>
      <c r="Z17" s="108">
        <v>100</v>
      </c>
      <c r="AA17" s="109"/>
      <c r="AB17" s="118"/>
    </row>
    <row r="18" spans="1:28" s="110" customFormat="1" ht="25.5" customHeight="1" x14ac:dyDescent="0.25">
      <c r="A18" s="102"/>
      <c r="B18" s="268" t="s">
        <v>92</v>
      </c>
      <c r="C18" s="269"/>
      <c r="D18" s="269"/>
      <c r="E18" s="269"/>
      <c r="F18" s="270"/>
      <c r="G18" s="156" t="s">
        <v>2</v>
      </c>
      <c r="H18" s="271"/>
      <c r="I18" s="272"/>
      <c r="J18" s="120"/>
      <c r="K18" s="121"/>
      <c r="L18" s="101" t="s">
        <v>82</v>
      </c>
      <c r="M18" s="122"/>
      <c r="N18" s="157" t="s">
        <v>2</v>
      </c>
      <c r="O18" s="273"/>
      <c r="P18" s="274"/>
      <c r="Q18" s="274"/>
      <c r="R18" s="274"/>
      <c r="S18" s="275"/>
      <c r="T18" s="134">
        <f>SUM(T19:T21)</f>
        <v>39762.9</v>
      </c>
      <c r="U18" s="148">
        <f>SUM(U19:U21)</f>
        <v>43694.400000000001</v>
      </c>
      <c r="V18" s="134">
        <f>SUM(V19:V21)</f>
        <v>41134.5</v>
      </c>
      <c r="W18" s="134">
        <f t="shared" si="1"/>
        <v>103.44944659469002</v>
      </c>
      <c r="X18" s="201"/>
      <c r="Y18" s="107">
        <v>91.357455870909632</v>
      </c>
      <c r="Z18" s="118">
        <v>100</v>
      </c>
      <c r="AA18" s="108"/>
    </row>
    <row r="19" spans="1:28" s="119" customFormat="1" ht="35.25" customHeight="1" x14ac:dyDescent="0.25">
      <c r="A19" s="111"/>
      <c r="B19" s="112"/>
      <c r="C19" s="257" t="s">
        <v>40</v>
      </c>
      <c r="D19" s="257"/>
      <c r="E19" s="257"/>
      <c r="F19" s="257"/>
      <c r="G19" s="113">
        <v>304</v>
      </c>
      <c r="H19" s="258"/>
      <c r="I19" s="259"/>
      <c r="J19" s="114"/>
      <c r="K19" s="115" t="s">
        <v>38</v>
      </c>
      <c r="L19" s="100">
        <v>304</v>
      </c>
      <c r="M19" s="116"/>
      <c r="N19" s="154" t="s">
        <v>2</v>
      </c>
      <c r="O19" s="260"/>
      <c r="P19" s="260"/>
      <c r="Q19" s="260"/>
      <c r="R19" s="260"/>
      <c r="S19" s="261"/>
      <c r="T19" s="133">
        <v>8167.8</v>
      </c>
      <c r="U19" s="183">
        <v>7911.8</v>
      </c>
      <c r="V19" s="133">
        <v>7876.9</v>
      </c>
      <c r="W19" s="133">
        <f t="shared" si="1"/>
        <v>96.438453439114568</v>
      </c>
      <c r="X19" s="199" t="s">
        <v>148</v>
      </c>
      <c r="Y19" s="117">
        <v>88.940980426293933</v>
      </c>
      <c r="Z19" s="131"/>
      <c r="AA19" s="130"/>
      <c r="AB19" s="118"/>
    </row>
    <row r="20" spans="1:28" s="119" customFormat="1" ht="56.25" customHeight="1" x14ac:dyDescent="0.25">
      <c r="A20" s="111"/>
      <c r="B20" s="112"/>
      <c r="C20" s="257" t="s">
        <v>39</v>
      </c>
      <c r="D20" s="257"/>
      <c r="E20" s="257"/>
      <c r="F20" s="257"/>
      <c r="G20" s="113">
        <v>309</v>
      </c>
      <c r="H20" s="258"/>
      <c r="I20" s="259"/>
      <c r="J20" s="114"/>
      <c r="K20" s="115" t="s">
        <v>38</v>
      </c>
      <c r="L20" s="100">
        <v>309</v>
      </c>
      <c r="M20" s="116"/>
      <c r="N20" s="154" t="s">
        <v>2</v>
      </c>
      <c r="O20" s="260"/>
      <c r="P20" s="260"/>
      <c r="Q20" s="260"/>
      <c r="R20" s="260"/>
      <c r="S20" s="261"/>
      <c r="T20" s="133">
        <v>31103.5</v>
      </c>
      <c r="U20" s="183">
        <v>34799.9</v>
      </c>
      <c r="V20" s="133">
        <v>32771.4</v>
      </c>
      <c r="W20" s="133">
        <f t="shared" si="1"/>
        <v>105.3624190203675</v>
      </c>
      <c r="X20" s="204" t="s">
        <v>111</v>
      </c>
      <c r="Y20" s="117">
        <v>92.903240776036085</v>
      </c>
      <c r="Z20" s="118">
        <v>100</v>
      </c>
      <c r="AA20" s="109"/>
      <c r="AB20" s="118"/>
    </row>
    <row r="21" spans="1:28" s="119" customFormat="1" ht="121.5" customHeight="1" x14ac:dyDescent="0.25">
      <c r="A21" s="111"/>
      <c r="B21" s="112"/>
      <c r="C21" s="257" t="s">
        <v>37</v>
      </c>
      <c r="D21" s="257"/>
      <c r="E21" s="257"/>
      <c r="F21" s="257"/>
      <c r="G21" s="113">
        <v>314</v>
      </c>
      <c r="H21" s="258"/>
      <c r="I21" s="259"/>
      <c r="J21" s="114"/>
      <c r="K21" s="115" t="s">
        <v>36</v>
      </c>
      <c r="L21" s="100">
        <v>314</v>
      </c>
      <c r="M21" s="116"/>
      <c r="N21" s="154" t="s">
        <v>2</v>
      </c>
      <c r="O21" s="260"/>
      <c r="P21" s="260"/>
      <c r="Q21" s="260"/>
      <c r="R21" s="260"/>
      <c r="S21" s="261"/>
      <c r="T21" s="133">
        <v>491.6</v>
      </c>
      <c r="U21" s="183">
        <v>982.7</v>
      </c>
      <c r="V21" s="133">
        <v>486.2</v>
      </c>
      <c r="W21" s="133">
        <f t="shared" si="1"/>
        <v>98.901545972335228</v>
      </c>
      <c r="X21" s="204" t="s">
        <v>110</v>
      </c>
      <c r="Y21" s="117">
        <v>59.619647649049114</v>
      </c>
      <c r="Z21" s="130"/>
      <c r="AA21" s="109"/>
      <c r="AB21" s="118"/>
    </row>
    <row r="22" spans="1:28" s="110" customFormat="1" ht="12.75" customHeight="1" x14ac:dyDescent="0.25">
      <c r="A22" s="102"/>
      <c r="B22" s="276" t="s">
        <v>93</v>
      </c>
      <c r="C22" s="276"/>
      <c r="D22" s="276"/>
      <c r="E22" s="276"/>
      <c r="F22" s="276"/>
      <c r="G22" s="156" t="s">
        <v>2</v>
      </c>
      <c r="H22" s="277"/>
      <c r="I22" s="271"/>
      <c r="J22" s="120"/>
      <c r="K22" s="121"/>
      <c r="L22" s="101" t="s">
        <v>83</v>
      </c>
      <c r="M22" s="122"/>
      <c r="N22" s="157" t="s">
        <v>2</v>
      </c>
      <c r="O22" s="278"/>
      <c r="P22" s="278"/>
      <c r="Q22" s="278"/>
      <c r="R22" s="278"/>
      <c r="S22" s="273"/>
      <c r="T22" s="135">
        <f>SUM(T23:T29)</f>
        <v>439301.9</v>
      </c>
      <c r="U22" s="149">
        <f>SUM(U23:U29)</f>
        <v>704046.6</v>
      </c>
      <c r="V22" s="135">
        <f>SUM(V23:V29)</f>
        <v>672180.79999999993</v>
      </c>
      <c r="W22" s="134">
        <f t="shared" si="1"/>
        <v>153.01112970374129</v>
      </c>
      <c r="X22" s="201"/>
      <c r="Y22" s="107">
        <v>106.65722359758516</v>
      </c>
      <c r="Z22" s="118">
        <v>100</v>
      </c>
      <c r="AA22" s="109"/>
      <c r="AB22" s="108"/>
    </row>
    <row r="23" spans="1:28" s="119" customFormat="1" ht="63" customHeight="1" x14ac:dyDescent="0.25">
      <c r="A23" s="111"/>
      <c r="B23" s="112"/>
      <c r="C23" s="257" t="s">
        <v>35</v>
      </c>
      <c r="D23" s="257"/>
      <c r="E23" s="257"/>
      <c r="F23" s="257"/>
      <c r="G23" s="113">
        <v>401</v>
      </c>
      <c r="H23" s="258"/>
      <c r="I23" s="259"/>
      <c r="J23" s="114"/>
      <c r="K23" s="115" t="s">
        <v>30</v>
      </c>
      <c r="L23" s="100">
        <v>401</v>
      </c>
      <c r="M23" s="116"/>
      <c r="N23" s="154" t="s">
        <v>2</v>
      </c>
      <c r="O23" s="260"/>
      <c r="P23" s="260"/>
      <c r="Q23" s="260"/>
      <c r="R23" s="260"/>
      <c r="S23" s="261"/>
      <c r="T23" s="133">
        <v>2355.4</v>
      </c>
      <c r="U23" s="183">
        <v>2465.6</v>
      </c>
      <c r="V23" s="133">
        <v>2431</v>
      </c>
      <c r="W23" s="133">
        <f t="shared" si="1"/>
        <v>103.20964592001359</v>
      </c>
      <c r="X23" s="199" t="s">
        <v>157</v>
      </c>
      <c r="Y23" s="117">
        <v>108.16651583710406</v>
      </c>
      <c r="Z23" s="108">
        <v>100</v>
      </c>
      <c r="AA23" s="109"/>
      <c r="AB23" s="118"/>
    </row>
    <row r="24" spans="1:28" s="119" customFormat="1" ht="53.25" customHeight="1" x14ac:dyDescent="0.25">
      <c r="A24" s="111"/>
      <c r="B24" s="112"/>
      <c r="C24" s="257" t="s">
        <v>34</v>
      </c>
      <c r="D24" s="257"/>
      <c r="E24" s="257"/>
      <c r="F24" s="257"/>
      <c r="G24" s="113">
        <v>405</v>
      </c>
      <c r="H24" s="258"/>
      <c r="I24" s="259"/>
      <c r="J24" s="114"/>
      <c r="K24" s="115" t="s">
        <v>30</v>
      </c>
      <c r="L24" s="100">
        <v>405</v>
      </c>
      <c r="M24" s="116"/>
      <c r="N24" s="154" t="s">
        <v>2</v>
      </c>
      <c r="O24" s="260"/>
      <c r="P24" s="260"/>
      <c r="Q24" s="260"/>
      <c r="R24" s="260"/>
      <c r="S24" s="261"/>
      <c r="T24" s="133">
        <v>5127</v>
      </c>
      <c r="U24" s="183">
        <v>4185.1000000000004</v>
      </c>
      <c r="V24" s="133">
        <v>3919.6</v>
      </c>
      <c r="W24" s="133">
        <f t="shared" si="1"/>
        <v>76.450165788960405</v>
      </c>
      <c r="X24" s="205" t="s">
        <v>137</v>
      </c>
      <c r="Y24" s="117">
        <v>125.52389567314938</v>
      </c>
      <c r="Z24" s="118">
        <v>100</v>
      </c>
      <c r="AA24" s="109"/>
      <c r="AB24" s="118"/>
    </row>
    <row r="25" spans="1:28" s="119" customFormat="1" ht="55.5" customHeight="1" x14ac:dyDescent="0.25">
      <c r="A25" s="111"/>
      <c r="B25" s="112"/>
      <c r="C25" s="257" t="s">
        <v>33</v>
      </c>
      <c r="D25" s="257"/>
      <c r="E25" s="257"/>
      <c r="F25" s="257"/>
      <c r="G25" s="113">
        <v>407</v>
      </c>
      <c r="H25" s="258"/>
      <c r="I25" s="259"/>
      <c r="J25" s="114"/>
      <c r="K25" s="115" t="s">
        <v>30</v>
      </c>
      <c r="L25" s="100">
        <v>407</v>
      </c>
      <c r="M25" s="116"/>
      <c r="N25" s="154" t="s">
        <v>2</v>
      </c>
      <c r="O25" s="260"/>
      <c r="P25" s="260"/>
      <c r="Q25" s="260"/>
      <c r="R25" s="260"/>
      <c r="S25" s="261"/>
      <c r="T25" s="133">
        <v>200</v>
      </c>
      <c r="U25" s="183">
        <v>0</v>
      </c>
      <c r="V25" s="133">
        <v>0</v>
      </c>
      <c r="W25" s="133">
        <v>0</v>
      </c>
      <c r="X25" s="196" t="s">
        <v>151</v>
      </c>
      <c r="Y25" s="117">
        <v>0</v>
      </c>
      <c r="Z25" s="108">
        <v>100</v>
      </c>
      <c r="AA25" s="109"/>
      <c r="AB25" s="118"/>
    </row>
    <row r="26" spans="1:28" s="119" customFormat="1" ht="46.5" customHeight="1" x14ac:dyDescent="0.25">
      <c r="A26" s="111"/>
      <c r="B26" s="112"/>
      <c r="C26" s="257" t="s">
        <v>32</v>
      </c>
      <c r="D26" s="257"/>
      <c r="E26" s="257"/>
      <c r="F26" s="257"/>
      <c r="G26" s="113">
        <v>408</v>
      </c>
      <c r="H26" s="258"/>
      <c r="I26" s="259"/>
      <c r="J26" s="114"/>
      <c r="K26" s="115" t="s">
        <v>30</v>
      </c>
      <c r="L26" s="100">
        <v>408</v>
      </c>
      <c r="M26" s="116"/>
      <c r="N26" s="154" t="s">
        <v>2</v>
      </c>
      <c r="O26" s="260"/>
      <c r="P26" s="260"/>
      <c r="Q26" s="260"/>
      <c r="R26" s="260"/>
      <c r="S26" s="261"/>
      <c r="T26" s="133">
        <v>7500</v>
      </c>
      <c r="U26" s="183">
        <v>7800</v>
      </c>
      <c r="V26" s="133">
        <v>6982</v>
      </c>
      <c r="W26" s="133">
        <f t="shared" ref="W26:W62" si="2">SUM(V26/T26)*100</f>
        <v>93.093333333333334</v>
      </c>
      <c r="X26" s="206" t="s">
        <v>155</v>
      </c>
      <c r="Y26" s="117">
        <v>67.175384615384615</v>
      </c>
      <c r="Z26" s="118">
        <v>100</v>
      </c>
      <c r="AA26" s="109"/>
      <c r="AB26" s="118"/>
    </row>
    <row r="27" spans="1:28" s="119" customFormat="1" ht="59.25" customHeight="1" x14ac:dyDescent="0.25">
      <c r="A27" s="111"/>
      <c r="B27" s="112"/>
      <c r="C27" s="257" t="s">
        <v>31</v>
      </c>
      <c r="D27" s="257"/>
      <c r="E27" s="257"/>
      <c r="F27" s="257"/>
      <c r="G27" s="113">
        <v>409</v>
      </c>
      <c r="H27" s="258"/>
      <c r="I27" s="259"/>
      <c r="J27" s="114"/>
      <c r="K27" s="115" t="s">
        <v>30</v>
      </c>
      <c r="L27" s="100">
        <v>409</v>
      </c>
      <c r="M27" s="116"/>
      <c r="N27" s="154" t="s">
        <v>2</v>
      </c>
      <c r="O27" s="260"/>
      <c r="P27" s="260"/>
      <c r="Q27" s="260"/>
      <c r="R27" s="260"/>
      <c r="S27" s="261"/>
      <c r="T27" s="133">
        <v>264962.40000000002</v>
      </c>
      <c r="U27" s="183">
        <v>520174.2</v>
      </c>
      <c r="V27" s="133">
        <v>499591.7</v>
      </c>
      <c r="W27" s="133">
        <f t="shared" si="2"/>
        <v>188.55192283886316</v>
      </c>
      <c r="X27" s="196" t="s">
        <v>138</v>
      </c>
      <c r="Y27" s="117">
        <v>98.450615052541181</v>
      </c>
      <c r="Z27" s="108">
        <v>100</v>
      </c>
      <c r="AA27" s="109"/>
      <c r="AB27" s="118"/>
    </row>
    <row r="28" spans="1:28" s="119" customFormat="1" ht="45" customHeight="1" x14ac:dyDescent="0.25">
      <c r="A28" s="111"/>
      <c r="B28" s="112"/>
      <c r="C28" s="257" t="s">
        <v>29</v>
      </c>
      <c r="D28" s="257"/>
      <c r="E28" s="257"/>
      <c r="F28" s="257"/>
      <c r="G28" s="113">
        <v>410</v>
      </c>
      <c r="H28" s="258"/>
      <c r="I28" s="259"/>
      <c r="J28" s="114"/>
      <c r="K28" s="115" t="s">
        <v>27</v>
      </c>
      <c r="L28" s="100">
        <v>410</v>
      </c>
      <c r="M28" s="116"/>
      <c r="N28" s="154" t="s">
        <v>2</v>
      </c>
      <c r="O28" s="260"/>
      <c r="P28" s="260"/>
      <c r="Q28" s="260"/>
      <c r="R28" s="260"/>
      <c r="S28" s="261"/>
      <c r="T28" s="133">
        <v>31132.3</v>
      </c>
      <c r="U28" s="183">
        <v>33211.1</v>
      </c>
      <c r="V28" s="133">
        <v>31471.3</v>
      </c>
      <c r="W28" s="133">
        <f t="shared" si="2"/>
        <v>101.08890123762137</v>
      </c>
      <c r="X28" s="196" t="s">
        <v>126</v>
      </c>
      <c r="Y28" s="117">
        <v>87.800157717309006</v>
      </c>
      <c r="Z28" s="118">
        <v>100</v>
      </c>
      <c r="AA28" s="109"/>
      <c r="AB28" s="118"/>
    </row>
    <row r="29" spans="1:28" s="119" customFormat="1" ht="54" customHeight="1" x14ac:dyDescent="0.25">
      <c r="A29" s="111"/>
      <c r="B29" s="112"/>
      <c r="C29" s="257" t="s">
        <v>28</v>
      </c>
      <c r="D29" s="257"/>
      <c r="E29" s="257"/>
      <c r="F29" s="257"/>
      <c r="G29" s="113">
        <v>412</v>
      </c>
      <c r="H29" s="258"/>
      <c r="I29" s="259"/>
      <c r="J29" s="114"/>
      <c r="K29" s="115" t="s">
        <v>27</v>
      </c>
      <c r="L29" s="100">
        <v>412</v>
      </c>
      <c r="M29" s="116"/>
      <c r="N29" s="154" t="s">
        <v>2</v>
      </c>
      <c r="O29" s="260"/>
      <c r="P29" s="260"/>
      <c r="Q29" s="260"/>
      <c r="R29" s="260"/>
      <c r="S29" s="261"/>
      <c r="T29" s="133">
        <v>128024.8</v>
      </c>
      <c r="U29" s="183">
        <v>136210.6</v>
      </c>
      <c r="V29" s="133">
        <v>127785.2</v>
      </c>
      <c r="W29" s="133">
        <f t="shared" si="2"/>
        <v>99.81284876055264</v>
      </c>
      <c r="X29" s="196" t="s">
        <v>154</v>
      </c>
      <c r="Y29" s="117">
        <v>126.37522162100652</v>
      </c>
      <c r="Z29" s="108">
        <v>100</v>
      </c>
      <c r="AA29" s="109"/>
      <c r="AB29" s="118"/>
    </row>
    <row r="30" spans="1:28" s="110" customFormat="1" ht="36" customHeight="1" x14ac:dyDescent="0.25">
      <c r="A30" s="102"/>
      <c r="B30" s="276" t="s">
        <v>94</v>
      </c>
      <c r="C30" s="276"/>
      <c r="D30" s="276"/>
      <c r="E30" s="276"/>
      <c r="F30" s="276"/>
      <c r="G30" s="156" t="s">
        <v>2</v>
      </c>
      <c r="H30" s="277"/>
      <c r="I30" s="271"/>
      <c r="J30" s="120"/>
      <c r="K30" s="121"/>
      <c r="L30" s="101" t="s">
        <v>84</v>
      </c>
      <c r="M30" s="122"/>
      <c r="N30" s="157" t="s">
        <v>2</v>
      </c>
      <c r="O30" s="278"/>
      <c r="P30" s="278"/>
      <c r="Q30" s="278"/>
      <c r="R30" s="278"/>
      <c r="S30" s="273"/>
      <c r="T30" s="135">
        <f>SUM(T31:T34)</f>
        <v>142769.5</v>
      </c>
      <c r="U30" s="149">
        <f t="shared" ref="U30:V30" si="3">SUM(U31:U34)</f>
        <v>859580.29999999993</v>
      </c>
      <c r="V30" s="135">
        <f t="shared" si="3"/>
        <v>790386.1</v>
      </c>
      <c r="W30" s="134">
        <f t="shared" si="2"/>
        <v>553.60990967958844</v>
      </c>
      <c r="X30" s="207"/>
      <c r="Y30" s="107">
        <v>183.55528898942842</v>
      </c>
      <c r="Z30" s="118">
        <v>100</v>
      </c>
      <c r="AA30" s="109"/>
      <c r="AB30" s="108"/>
    </row>
    <row r="31" spans="1:28" s="119" customFormat="1" ht="66.75" customHeight="1" x14ac:dyDescent="0.25">
      <c r="A31" s="111"/>
      <c r="B31" s="112"/>
      <c r="C31" s="257" t="s">
        <v>26</v>
      </c>
      <c r="D31" s="257"/>
      <c r="E31" s="257"/>
      <c r="F31" s="257"/>
      <c r="G31" s="113">
        <v>501</v>
      </c>
      <c r="H31" s="258"/>
      <c r="I31" s="259"/>
      <c r="J31" s="114"/>
      <c r="K31" s="115" t="s">
        <v>23</v>
      </c>
      <c r="L31" s="100">
        <v>501</v>
      </c>
      <c r="M31" s="116"/>
      <c r="N31" s="154" t="s">
        <v>2</v>
      </c>
      <c r="O31" s="260"/>
      <c r="P31" s="260"/>
      <c r="Q31" s="260"/>
      <c r="R31" s="260"/>
      <c r="S31" s="261"/>
      <c r="T31" s="133">
        <v>39394.699999999997</v>
      </c>
      <c r="U31" s="183">
        <v>598238.19999999995</v>
      </c>
      <c r="V31" s="133">
        <v>551039.4</v>
      </c>
      <c r="W31" s="133" t="s">
        <v>109</v>
      </c>
      <c r="X31" s="196" t="s">
        <v>139</v>
      </c>
      <c r="Y31" s="117">
        <v>196.14714553738943</v>
      </c>
      <c r="Z31" s="108">
        <v>100</v>
      </c>
      <c r="AA31" s="109"/>
      <c r="AB31" s="118"/>
    </row>
    <row r="32" spans="1:28" s="119" customFormat="1" ht="105.75" customHeight="1" x14ac:dyDescent="0.25">
      <c r="A32" s="111"/>
      <c r="B32" s="112"/>
      <c r="C32" s="257" t="s">
        <v>25</v>
      </c>
      <c r="D32" s="257"/>
      <c r="E32" s="257"/>
      <c r="F32" s="257"/>
      <c r="G32" s="113">
        <v>502</v>
      </c>
      <c r="H32" s="258"/>
      <c r="I32" s="259"/>
      <c r="J32" s="114"/>
      <c r="K32" s="115" t="s">
        <v>23</v>
      </c>
      <c r="L32" s="100">
        <v>502</v>
      </c>
      <c r="M32" s="116"/>
      <c r="N32" s="154" t="s">
        <v>2</v>
      </c>
      <c r="O32" s="260"/>
      <c r="P32" s="260"/>
      <c r="Q32" s="260"/>
      <c r="R32" s="260"/>
      <c r="S32" s="261"/>
      <c r="T32" s="133">
        <v>54565.3</v>
      </c>
      <c r="U32" s="183">
        <v>198115.7</v>
      </c>
      <c r="V32" s="133">
        <v>178055.6</v>
      </c>
      <c r="W32" s="133" t="s">
        <v>109</v>
      </c>
      <c r="X32" s="196" t="s">
        <v>140</v>
      </c>
      <c r="Y32" s="117">
        <v>152.20634971274873</v>
      </c>
      <c r="Z32" s="118">
        <v>100</v>
      </c>
      <c r="AA32" s="109"/>
      <c r="AB32" s="118"/>
    </row>
    <row r="33" spans="1:28 16384:16384" s="119" customFormat="1" ht="78" customHeight="1" x14ac:dyDescent="0.25">
      <c r="A33" s="111"/>
      <c r="B33" s="112"/>
      <c r="C33" s="257" t="s">
        <v>24</v>
      </c>
      <c r="D33" s="257"/>
      <c r="E33" s="257"/>
      <c r="F33" s="257"/>
      <c r="G33" s="113">
        <v>503</v>
      </c>
      <c r="H33" s="258"/>
      <c r="I33" s="259"/>
      <c r="J33" s="114"/>
      <c r="K33" s="115" t="s">
        <v>23</v>
      </c>
      <c r="L33" s="100">
        <v>503</v>
      </c>
      <c r="M33" s="116"/>
      <c r="N33" s="154" t="s">
        <v>2</v>
      </c>
      <c r="O33" s="260"/>
      <c r="P33" s="260"/>
      <c r="Q33" s="260"/>
      <c r="R33" s="260"/>
      <c r="S33" s="261"/>
      <c r="T33" s="133">
        <v>48790.5</v>
      </c>
      <c r="U33" s="183">
        <v>63207.4</v>
      </c>
      <c r="V33" s="133">
        <v>61274.7</v>
      </c>
      <c r="W33" s="133" t="s">
        <v>109</v>
      </c>
      <c r="X33" s="196" t="s">
        <v>141</v>
      </c>
      <c r="Y33" s="117">
        <v>131.51476014760149</v>
      </c>
      <c r="Z33" s="108">
        <v>100</v>
      </c>
      <c r="AA33" s="109"/>
      <c r="AB33" s="118"/>
    </row>
    <row r="34" spans="1:28 16384:16384" s="119" customFormat="1" ht="99" customHeight="1" x14ac:dyDescent="0.25">
      <c r="A34" s="111"/>
      <c r="B34" s="112"/>
      <c r="C34" s="138"/>
      <c r="D34" s="138"/>
      <c r="E34" s="138"/>
      <c r="F34" s="257" t="s">
        <v>106</v>
      </c>
      <c r="G34" s="257"/>
      <c r="H34" s="257"/>
      <c r="I34" s="257"/>
      <c r="J34" s="114"/>
      <c r="K34" s="115"/>
      <c r="L34" s="100">
        <v>505</v>
      </c>
      <c r="M34" s="116"/>
      <c r="N34" s="154"/>
      <c r="O34" s="153"/>
      <c r="P34" s="153"/>
      <c r="Q34" s="153"/>
      <c r="R34" s="153"/>
      <c r="S34" s="154"/>
      <c r="T34" s="133">
        <v>19</v>
      </c>
      <c r="U34" s="183">
        <v>19</v>
      </c>
      <c r="V34" s="133">
        <v>16.399999999999999</v>
      </c>
      <c r="W34" s="133">
        <f t="shared" si="2"/>
        <v>86.315789473684205</v>
      </c>
      <c r="X34" s="196" t="s">
        <v>142</v>
      </c>
      <c r="Y34" s="117"/>
      <c r="Z34" s="108"/>
      <c r="AA34" s="109"/>
      <c r="AB34" s="118"/>
    </row>
    <row r="35" spans="1:28 16384:16384" s="119" customFormat="1" ht="33.75" customHeight="1" x14ac:dyDescent="0.25">
      <c r="A35" s="111"/>
      <c r="B35" s="112"/>
      <c r="C35" s="138"/>
      <c r="D35" s="138"/>
      <c r="E35" s="138"/>
      <c r="F35" s="170" t="s">
        <v>121</v>
      </c>
      <c r="G35" s="169"/>
      <c r="H35" s="188"/>
      <c r="I35" s="189"/>
      <c r="J35" s="120"/>
      <c r="K35" s="121"/>
      <c r="L35" s="192" t="s">
        <v>122</v>
      </c>
      <c r="M35" s="122"/>
      <c r="N35" s="167"/>
      <c r="O35" s="166"/>
      <c r="P35" s="166"/>
      <c r="Q35" s="166"/>
      <c r="R35" s="166"/>
      <c r="S35" s="167"/>
      <c r="T35" s="134">
        <f>SUM(T36)</f>
        <v>50.4</v>
      </c>
      <c r="U35" s="134">
        <f t="shared" ref="U35:V35" si="4">SUM(U36)</f>
        <v>50.4</v>
      </c>
      <c r="V35" s="134">
        <f t="shared" si="4"/>
        <v>0</v>
      </c>
      <c r="W35" s="134">
        <f t="shared" si="2"/>
        <v>0</v>
      </c>
      <c r="X35" s="196"/>
      <c r="Y35" s="117"/>
      <c r="Z35" s="108"/>
      <c r="AA35" s="109"/>
      <c r="AB35" s="118"/>
    </row>
    <row r="36" spans="1:28 16384:16384" s="119" customFormat="1" ht="33.75" customHeight="1" x14ac:dyDescent="0.25">
      <c r="A36" s="111"/>
      <c r="B36" s="112"/>
      <c r="C36" s="138"/>
      <c r="D36" s="138"/>
      <c r="E36" s="138"/>
      <c r="F36" s="138" t="s">
        <v>124</v>
      </c>
      <c r="G36" s="186"/>
      <c r="H36" s="161"/>
      <c r="I36" s="187"/>
      <c r="J36" s="114"/>
      <c r="K36" s="115"/>
      <c r="L36" s="185" t="s">
        <v>123</v>
      </c>
      <c r="M36" s="116"/>
      <c r="N36" s="165"/>
      <c r="O36" s="164"/>
      <c r="P36" s="164"/>
      <c r="Q36" s="164"/>
      <c r="R36" s="164"/>
      <c r="S36" s="165"/>
      <c r="T36" s="133">
        <v>50.4</v>
      </c>
      <c r="U36" s="183">
        <v>50.4</v>
      </c>
      <c r="V36" s="133">
        <v>0</v>
      </c>
      <c r="W36" s="133">
        <f t="shared" si="2"/>
        <v>0</v>
      </c>
      <c r="X36" s="196" t="s">
        <v>152</v>
      </c>
      <c r="Y36" s="117"/>
      <c r="Z36" s="108"/>
      <c r="AA36" s="109"/>
      <c r="AB36" s="118"/>
    </row>
    <row r="37" spans="1:28 16384:16384" s="110" customFormat="1" ht="28.5" customHeight="1" x14ac:dyDescent="0.25">
      <c r="A37" s="102"/>
      <c r="B37" s="276" t="s">
        <v>95</v>
      </c>
      <c r="C37" s="276"/>
      <c r="D37" s="276"/>
      <c r="E37" s="276"/>
      <c r="F37" s="276"/>
      <c r="G37" s="156" t="s">
        <v>2</v>
      </c>
      <c r="H37" s="277"/>
      <c r="I37" s="271"/>
      <c r="J37" s="120"/>
      <c r="K37" s="121"/>
      <c r="L37" s="101" t="s">
        <v>85</v>
      </c>
      <c r="M37" s="122"/>
      <c r="N37" s="157" t="s">
        <v>2</v>
      </c>
      <c r="O37" s="278"/>
      <c r="P37" s="278"/>
      <c r="Q37" s="278"/>
      <c r="R37" s="278"/>
      <c r="S37" s="273"/>
      <c r="T37" s="135">
        <f>SUM(T38:T42)</f>
        <v>2322322.1999999997</v>
      </c>
      <c r="U37" s="135">
        <f t="shared" ref="U37:V37" si="5">SUM(U38:U42)</f>
        <v>2290586.2999999998</v>
      </c>
      <c r="V37" s="135">
        <f t="shared" si="5"/>
        <v>2244995.1999999997</v>
      </c>
      <c r="W37" s="134">
        <f t="shared" si="2"/>
        <v>96.670272540132459</v>
      </c>
      <c r="X37" s="207"/>
      <c r="Y37" s="107">
        <v>95.339523265047262</v>
      </c>
      <c r="Z37" s="118">
        <v>100</v>
      </c>
      <c r="AA37" s="109"/>
      <c r="AB37" s="108"/>
      <c r="XFD37" s="191">
        <f>SUM(Y37:XFC37)</f>
        <v>195.33952326504726</v>
      </c>
    </row>
    <row r="38" spans="1:28 16384:16384" s="83" customFormat="1" ht="59.25" customHeight="1" x14ac:dyDescent="0.25">
      <c r="A38" s="81"/>
      <c r="B38" s="112"/>
      <c r="C38" s="257" t="s">
        <v>22</v>
      </c>
      <c r="D38" s="257"/>
      <c r="E38" s="257"/>
      <c r="F38" s="257"/>
      <c r="G38" s="113">
        <v>701</v>
      </c>
      <c r="H38" s="258"/>
      <c r="I38" s="259"/>
      <c r="J38" s="114"/>
      <c r="K38" s="115" t="s">
        <v>18</v>
      </c>
      <c r="L38" s="100">
        <v>701</v>
      </c>
      <c r="M38" s="116"/>
      <c r="N38" s="154" t="s">
        <v>2</v>
      </c>
      <c r="O38" s="260"/>
      <c r="P38" s="260"/>
      <c r="Q38" s="260"/>
      <c r="R38" s="260"/>
      <c r="S38" s="261"/>
      <c r="T38" s="133">
        <v>741549.6</v>
      </c>
      <c r="U38" s="183">
        <v>725469.6</v>
      </c>
      <c r="V38" s="133">
        <v>707237.8</v>
      </c>
      <c r="W38" s="133">
        <f>SUM(V38/T38)*100</f>
        <v>95.372959543097323</v>
      </c>
      <c r="X38" s="196"/>
      <c r="Y38" s="93">
        <v>86.896281820284187</v>
      </c>
      <c r="Z38" s="90">
        <v>100</v>
      </c>
      <c r="AA38" s="91"/>
      <c r="AB38" s="82"/>
    </row>
    <row r="39" spans="1:28 16384:16384" s="83" customFormat="1" ht="65.25" customHeight="1" x14ac:dyDescent="0.25">
      <c r="A39" s="81"/>
      <c r="B39" s="112"/>
      <c r="C39" s="257" t="s">
        <v>21</v>
      </c>
      <c r="D39" s="257"/>
      <c r="E39" s="257"/>
      <c r="F39" s="257"/>
      <c r="G39" s="113">
        <v>702</v>
      </c>
      <c r="H39" s="258"/>
      <c r="I39" s="259"/>
      <c r="J39" s="114"/>
      <c r="K39" s="115" t="s">
        <v>18</v>
      </c>
      <c r="L39" s="100">
        <v>702</v>
      </c>
      <c r="M39" s="116"/>
      <c r="N39" s="154" t="s">
        <v>2</v>
      </c>
      <c r="O39" s="260"/>
      <c r="P39" s="260"/>
      <c r="Q39" s="260"/>
      <c r="R39" s="260"/>
      <c r="S39" s="261"/>
      <c r="T39" s="133">
        <v>1053343.8999999999</v>
      </c>
      <c r="U39" s="183">
        <v>1010218.5</v>
      </c>
      <c r="V39" s="133">
        <v>992310.1</v>
      </c>
      <c r="W39" s="133">
        <f t="shared" si="2"/>
        <v>94.205710024997529</v>
      </c>
      <c r="X39" s="196" t="s">
        <v>125</v>
      </c>
      <c r="Y39" s="93">
        <v>98.740195708265801</v>
      </c>
      <c r="Z39" s="82">
        <v>100</v>
      </c>
      <c r="AA39" s="91"/>
      <c r="AB39" s="82"/>
    </row>
    <row r="40" spans="1:28 16384:16384" s="83" customFormat="1" ht="54" customHeight="1" x14ac:dyDescent="0.25">
      <c r="A40" s="81"/>
      <c r="B40" s="112"/>
      <c r="C40" s="161"/>
      <c r="D40" s="161"/>
      <c r="E40" s="161"/>
      <c r="F40" s="161" t="s">
        <v>117</v>
      </c>
      <c r="G40" s="113"/>
      <c r="H40" s="162"/>
      <c r="I40" s="163"/>
      <c r="J40" s="114"/>
      <c r="K40" s="115"/>
      <c r="L40" s="185" t="s">
        <v>118</v>
      </c>
      <c r="M40" s="116"/>
      <c r="N40" s="165"/>
      <c r="O40" s="164"/>
      <c r="P40" s="164"/>
      <c r="Q40" s="164"/>
      <c r="R40" s="164"/>
      <c r="S40" s="165"/>
      <c r="T40" s="133">
        <v>258572.4</v>
      </c>
      <c r="U40" s="183">
        <v>260957.2</v>
      </c>
      <c r="V40" s="133">
        <v>253258.4</v>
      </c>
      <c r="W40" s="133">
        <f t="shared" si="2"/>
        <v>97.94486959938493</v>
      </c>
      <c r="X40" s="196" t="s">
        <v>127</v>
      </c>
      <c r="Y40" s="93"/>
      <c r="Z40" s="82"/>
      <c r="AA40" s="91"/>
      <c r="AB40" s="82"/>
    </row>
    <row r="41" spans="1:28 16384:16384" s="83" customFormat="1" ht="70.5" customHeight="1" x14ac:dyDescent="0.25">
      <c r="A41" s="81"/>
      <c r="B41" s="112"/>
      <c r="C41" s="257" t="s">
        <v>20</v>
      </c>
      <c r="D41" s="257"/>
      <c r="E41" s="257"/>
      <c r="F41" s="257"/>
      <c r="G41" s="113">
        <v>707</v>
      </c>
      <c r="H41" s="258"/>
      <c r="I41" s="259"/>
      <c r="J41" s="114"/>
      <c r="K41" s="115" t="s">
        <v>18</v>
      </c>
      <c r="L41" s="100">
        <v>707</v>
      </c>
      <c r="M41" s="116"/>
      <c r="N41" s="154" t="s">
        <v>2</v>
      </c>
      <c r="O41" s="260"/>
      <c r="P41" s="260"/>
      <c r="Q41" s="260"/>
      <c r="R41" s="260"/>
      <c r="S41" s="261"/>
      <c r="T41" s="133">
        <v>77009.5</v>
      </c>
      <c r="U41" s="183">
        <v>100553.7</v>
      </c>
      <c r="V41" s="133">
        <v>100315.2</v>
      </c>
      <c r="W41" s="133" t="s">
        <v>109</v>
      </c>
      <c r="X41" s="196" t="s">
        <v>136</v>
      </c>
      <c r="Y41" s="93">
        <v>129.01410864225738</v>
      </c>
      <c r="Z41" s="90">
        <v>100</v>
      </c>
      <c r="AA41" s="91"/>
      <c r="AB41" s="82"/>
    </row>
    <row r="42" spans="1:28 16384:16384" s="83" customFormat="1" ht="39" customHeight="1" x14ac:dyDescent="0.25">
      <c r="A42" s="81"/>
      <c r="B42" s="112"/>
      <c r="C42" s="257" t="s">
        <v>19</v>
      </c>
      <c r="D42" s="257"/>
      <c r="E42" s="257"/>
      <c r="F42" s="257"/>
      <c r="G42" s="113">
        <v>709</v>
      </c>
      <c r="H42" s="258"/>
      <c r="I42" s="259"/>
      <c r="J42" s="114"/>
      <c r="K42" s="115" t="s">
        <v>18</v>
      </c>
      <c r="L42" s="100">
        <v>709</v>
      </c>
      <c r="M42" s="116"/>
      <c r="N42" s="154" t="s">
        <v>2</v>
      </c>
      <c r="O42" s="260"/>
      <c r="P42" s="260"/>
      <c r="Q42" s="260"/>
      <c r="R42" s="260"/>
      <c r="S42" s="261"/>
      <c r="T42" s="133">
        <v>191846.8</v>
      </c>
      <c r="U42" s="183">
        <v>193387.3</v>
      </c>
      <c r="V42" s="133">
        <v>191873.7</v>
      </c>
      <c r="W42" s="133">
        <f t="shared" si="2"/>
        <v>100.0140216047388</v>
      </c>
      <c r="X42" s="196"/>
      <c r="Y42" s="93">
        <v>93.975610064592914</v>
      </c>
      <c r="Z42" s="82">
        <v>100</v>
      </c>
      <c r="AA42" s="91"/>
      <c r="AB42" s="82"/>
    </row>
    <row r="43" spans="1:28 16384:16384" s="92" customFormat="1" ht="15.75" x14ac:dyDescent="0.25">
      <c r="A43" s="88"/>
      <c r="B43" s="276" t="s">
        <v>96</v>
      </c>
      <c r="C43" s="276"/>
      <c r="D43" s="276"/>
      <c r="E43" s="276"/>
      <c r="F43" s="276"/>
      <c r="G43" s="156" t="s">
        <v>2</v>
      </c>
      <c r="H43" s="277"/>
      <c r="I43" s="271"/>
      <c r="J43" s="120"/>
      <c r="K43" s="121"/>
      <c r="L43" s="101" t="s">
        <v>86</v>
      </c>
      <c r="M43" s="122"/>
      <c r="N43" s="157" t="s">
        <v>2</v>
      </c>
      <c r="O43" s="278"/>
      <c r="P43" s="278"/>
      <c r="Q43" s="278"/>
      <c r="R43" s="278"/>
      <c r="S43" s="273"/>
      <c r="T43" s="135">
        <f>SUM(T44:T45)</f>
        <v>179566.3</v>
      </c>
      <c r="U43" s="149">
        <f t="shared" ref="U43:V43" si="6">SUM(U44:U45)</f>
        <v>221426.6</v>
      </c>
      <c r="V43" s="135">
        <f t="shared" si="6"/>
        <v>217153</v>
      </c>
      <c r="W43" s="134">
        <f t="shared" si="2"/>
        <v>120.93193433288987</v>
      </c>
      <c r="X43" s="198"/>
      <c r="Y43" s="89">
        <v>100.90438400003983</v>
      </c>
      <c r="Z43" s="90">
        <v>100</v>
      </c>
      <c r="AA43" s="91"/>
      <c r="AB43" s="90"/>
    </row>
    <row r="44" spans="1:28 16384:16384" s="83" customFormat="1" ht="94.5" customHeight="1" x14ac:dyDescent="0.25">
      <c r="A44" s="81"/>
      <c r="B44" s="112"/>
      <c r="C44" s="173"/>
      <c r="D44" s="173"/>
      <c r="E44" s="173"/>
      <c r="F44" s="279" t="s">
        <v>17</v>
      </c>
      <c r="G44" s="279">
        <v>801</v>
      </c>
      <c r="H44" s="279"/>
      <c r="I44" s="279"/>
      <c r="J44" s="114"/>
      <c r="K44" s="115" t="s">
        <v>16</v>
      </c>
      <c r="L44" s="100">
        <v>801</v>
      </c>
      <c r="M44" s="116"/>
      <c r="N44" s="154" t="s">
        <v>2</v>
      </c>
      <c r="O44" s="260"/>
      <c r="P44" s="260"/>
      <c r="Q44" s="260"/>
      <c r="R44" s="260"/>
      <c r="S44" s="261"/>
      <c r="T44" s="133">
        <v>179375.4</v>
      </c>
      <c r="U44" s="183">
        <v>221235.7</v>
      </c>
      <c r="V44" s="133">
        <v>216977.4</v>
      </c>
      <c r="W44" s="133" t="s">
        <v>109</v>
      </c>
      <c r="X44" s="196" t="s">
        <v>133</v>
      </c>
      <c r="Y44" s="93">
        <v>100.90438400003983</v>
      </c>
      <c r="Z44" s="82">
        <v>100</v>
      </c>
      <c r="AA44" s="91"/>
      <c r="AB44" s="82"/>
    </row>
    <row r="45" spans="1:28 16384:16384" s="83" customFormat="1" ht="59.25" customHeight="1" x14ac:dyDescent="0.25">
      <c r="A45" s="81"/>
      <c r="B45" s="112"/>
      <c r="C45" s="138"/>
      <c r="D45" s="138"/>
      <c r="E45" s="138"/>
      <c r="F45" s="257" t="s">
        <v>107</v>
      </c>
      <c r="G45" s="257"/>
      <c r="H45" s="257"/>
      <c r="I45" s="257"/>
      <c r="J45" s="114"/>
      <c r="K45" s="115"/>
      <c r="L45" s="100">
        <v>804</v>
      </c>
      <c r="M45" s="116"/>
      <c r="N45" s="154"/>
      <c r="O45" s="153"/>
      <c r="P45" s="153"/>
      <c r="Q45" s="153"/>
      <c r="R45" s="153"/>
      <c r="S45" s="154"/>
      <c r="T45" s="133">
        <v>190.9</v>
      </c>
      <c r="U45" s="183">
        <v>190.9</v>
      </c>
      <c r="V45" s="133">
        <v>175.6</v>
      </c>
      <c r="W45" s="133">
        <f t="shared" si="2"/>
        <v>91.985332634887371</v>
      </c>
      <c r="X45" s="196" t="s">
        <v>158</v>
      </c>
      <c r="Y45" s="93"/>
      <c r="Z45" s="82"/>
      <c r="AA45" s="91"/>
      <c r="AB45" s="82"/>
    </row>
    <row r="46" spans="1:28 16384:16384" s="92" customFormat="1" ht="39" customHeight="1" x14ac:dyDescent="0.25">
      <c r="A46" s="88"/>
      <c r="B46" s="168"/>
      <c r="C46" s="170"/>
      <c r="D46" s="170"/>
      <c r="E46" s="170"/>
      <c r="F46" s="170" t="s">
        <v>119</v>
      </c>
      <c r="G46" s="169"/>
      <c r="H46" s="188"/>
      <c r="I46" s="189"/>
      <c r="J46" s="120"/>
      <c r="K46" s="121"/>
      <c r="L46" s="101">
        <v>900</v>
      </c>
      <c r="M46" s="122"/>
      <c r="N46" s="167"/>
      <c r="O46" s="166"/>
      <c r="P46" s="166"/>
      <c r="Q46" s="166"/>
      <c r="R46" s="166"/>
      <c r="S46" s="167"/>
      <c r="T46" s="134">
        <f>SUM(T47)</f>
        <v>888.3</v>
      </c>
      <c r="U46" s="134">
        <f t="shared" ref="U46:V46" si="7">SUM(U47)</f>
        <v>580.9</v>
      </c>
      <c r="V46" s="134">
        <f t="shared" si="7"/>
        <v>580.9</v>
      </c>
      <c r="W46" s="134">
        <f t="shared" si="2"/>
        <v>65.394573905212212</v>
      </c>
      <c r="X46" s="200"/>
      <c r="Y46" s="89"/>
      <c r="Z46" s="90"/>
      <c r="AA46" s="190"/>
      <c r="AB46" s="90"/>
    </row>
    <row r="47" spans="1:28 16384:16384" s="83" customFormat="1" ht="49.5" customHeight="1" x14ac:dyDescent="0.25">
      <c r="A47" s="81"/>
      <c r="B47" s="112"/>
      <c r="C47" s="138"/>
      <c r="D47" s="138"/>
      <c r="E47" s="138"/>
      <c r="F47" s="138" t="s">
        <v>120</v>
      </c>
      <c r="G47" s="186"/>
      <c r="H47" s="161"/>
      <c r="I47" s="187"/>
      <c r="J47" s="114"/>
      <c r="K47" s="115"/>
      <c r="L47" s="100">
        <v>909</v>
      </c>
      <c r="M47" s="116"/>
      <c r="N47" s="165"/>
      <c r="O47" s="164"/>
      <c r="P47" s="164"/>
      <c r="Q47" s="164"/>
      <c r="R47" s="164"/>
      <c r="S47" s="165"/>
      <c r="T47" s="133">
        <v>888.3</v>
      </c>
      <c r="U47" s="183">
        <v>580.9</v>
      </c>
      <c r="V47" s="133">
        <v>580.9</v>
      </c>
      <c r="W47" s="133">
        <f t="shared" si="2"/>
        <v>65.394573905212212</v>
      </c>
      <c r="X47" s="196" t="s">
        <v>134</v>
      </c>
      <c r="Y47" s="93"/>
      <c r="Z47" s="82"/>
      <c r="AA47" s="91"/>
      <c r="AB47" s="82"/>
    </row>
    <row r="48" spans="1:28 16384:16384" s="92" customFormat="1" ht="15.75" x14ac:dyDescent="0.25">
      <c r="A48" s="88"/>
      <c r="B48" s="276" t="s">
        <v>130</v>
      </c>
      <c r="C48" s="276"/>
      <c r="D48" s="276"/>
      <c r="E48" s="276"/>
      <c r="F48" s="276"/>
      <c r="G48" s="156" t="s">
        <v>2</v>
      </c>
      <c r="H48" s="277"/>
      <c r="I48" s="271"/>
      <c r="J48" s="120"/>
      <c r="K48" s="121"/>
      <c r="L48" s="101" t="s">
        <v>87</v>
      </c>
      <c r="M48" s="122"/>
      <c r="N48" s="157" t="s">
        <v>2</v>
      </c>
      <c r="O48" s="278"/>
      <c r="P48" s="278"/>
      <c r="Q48" s="278"/>
      <c r="R48" s="278"/>
      <c r="S48" s="273"/>
      <c r="T48" s="135">
        <f>SUM(T49:T52)</f>
        <v>155317.1</v>
      </c>
      <c r="U48" s="149">
        <f>SUM(U49:U52)</f>
        <v>154517.1</v>
      </c>
      <c r="V48" s="135">
        <f>SUM(V49:V52)</f>
        <v>145917.5</v>
      </c>
      <c r="W48" s="134">
        <f t="shared" si="2"/>
        <v>93.948122904689825</v>
      </c>
      <c r="X48" s="198"/>
      <c r="Y48" s="89">
        <v>70.398023327948451</v>
      </c>
      <c r="Z48" s="90">
        <v>100</v>
      </c>
      <c r="AA48" s="91"/>
      <c r="AB48" s="90"/>
    </row>
    <row r="49" spans="1:28" s="83" customFormat="1" ht="33" customHeight="1" x14ac:dyDescent="0.25">
      <c r="A49" s="81"/>
      <c r="B49" s="112"/>
      <c r="C49" s="257" t="s">
        <v>15</v>
      </c>
      <c r="D49" s="257"/>
      <c r="E49" s="257"/>
      <c r="F49" s="257"/>
      <c r="G49" s="113">
        <v>1001</v>
      </c>
      <c r="H49" s="258"/>
      <c r="I49" s="259"/>
      <c r="J49" s="114"/>
      <c r="K49" s="115" t="s">
        <v>11</v>
      </c>
      <c r="L49" s="100">
        <v>1001</v>
      </c>
      <c r="M49" s="116"/>
      <c r="N49" s="154" t="s">
        <v>2</v>
      </c>
      <c r="O49" s="260"/>
      <c r="P49" s="260"/>
      <c r="Q49" s="260"/>
      <c r="R49" s="260"/>
      <c r="S49" s="261"/>
      <c r="T49" s="133">
        <v>5000</v>
      </c>
      <c r="U49" s="183">
        <v>7604.8</v>
      </c>
      <c r="V49" s="133">
        <v>7533.3</v>
      </c>
      <c r="W49" s="133" t="s">
        <v>109</v>
      </c>
      <c r="X49" s="204" t="s">
        <v>108</v>
      </c>
      <c r="Y49" s="93">
        <v>83.255403955235309</v>
      </c>
      <c r="Z49" s="82">
        <v>100</v>
      </c>
      <c r="AA49" s="91"/>
      <c r="AB49" s="82"/>
    </row>
    <row r="50" spans="1:28" s="83" customFormat="1" ht="51.75" x14ac:dyDescent="0.25">
      <c r="A50" s="81"/>
      <c r="B50" s="112"/>
      <c r="C50" s="257" t="s">
        <v>14</v>
      </c>
      <c r="D50" s="257"/>
      <c r="E50" s="257"/>
      <c r="F50" s="257"/>
      <c r="G50" s="113">
        <v>1003</v>
      </c>
      <c r="H50" s="258"/>
      <c r="I50" s="259"/>
      <c r="J50" s="114"/>
      <c r="K50" s="115" t="s">
        <v>11</v>
      </c>
      <c r="L50" s="100">
        <v>1003</v>
      </c>
      <c r="M50" s="116"/>
      <c r="N50" s="154" t="s">
        <v>2</v>
      </c>
      <c r="O50" s="260"/>
      <c r="P50" s="260"/>
      <c r="Q50" s="260"/>
      <c r="R50" s="260"/>
      <c r="S50" s="261"/>
      <c r="T50" s="133">
        <v>31250.9</v>
      </c>
      <c r="U50" s="183">
        <v>33069.800000000003</v>
      </c>
      <c r="V50" s="133">
        <v>31300.6</v>
      </c>
      <c r="W50" s="133">
        <f t="shared" si="2"/>
        <v>100.15903541977991</v>
      </c>
      <c r="X50" s="196" t="s">
        <v>149</v>
      </c>
      <c r="Y50" s="93">
        <v>135.70624437105974</v>
      </c>
      <c r="Z50" s="90">
        <v>100</v>
      </c>
      <c r="AA50" s="91"/>
      <c r="AB50" s="82"/>
    </row>
    <row r="51" spans="1:28" s="83" customFormat="1" ht="49.5" customHeight="1" x14ac:dyDescent="0.25">
      <c r="A51" s="81"/>
      <c r="B51" s="112"/>
      <c r="C51" s="257" t="s">
        <v>13</v>
      </c>
      <c r="D51" s="257"/>
      <c r="E51" s="257"/>
      <c r="F51" s="257"/>
      <c r="G51" s="113">
        <v>1004</v>
      </c>
      <c r="H51" s="258"/>
      <c r="I51" s="259"/>
      <c r="J51" s="114"/>
      <c r="K51" s="115" t="s">
        <v>11</v>
      </c>
      <c r="L51" s="100">
        <v>1004</v>
      </c>
      <c r="M51" s="116"/>
      <c r="N51" s="154" t="s">
        <v>2</v>
      </c>
      <c r="O51" s="260"/>
      <c r="P51" s="260"/>
      <c r="Q51" s="260"/>
      <c r="R51" s="260"/>
      <c r="S51" s="261"/>
      <c r="T51" s="133">
        <v>103059.3</v>
      </c>
      <c r="U51" s="183">
        <v>97882</v>
      </c>
      <c r="V51" s="133">
        <v>91778.6</v>
      </c>
      <c r="W51" s="133">
        <f t="shared" si="2"/>
        <v>89.054165902543488</v>
      </c>
      <c r="X51" s="196" t="s">
        <v>153</v>
      </c>
      <c r="Y51" s="93">
        <v>64.72250987095903</v>
      </c>
      <c r="Z51" s="82">
        <v>100</v>
      </c>
      <c r="AA51" s="91"/>
      <c r="AB51" s="82"/>
    </row>
    <row r="52" spans="1:28" s="83" customFormat="1" ht="36" customHeight="1" x14ac:dyDescent="0.25">
      <c r="A52" s="81"/>
      <c r="B52" s="112"/>
      <c r="C52" s="257" t="s">
        <v>12</v>
      </c>
      <c r="D52" s="257"/>
      <c r="E52" s="257"/>
      <c r="F52" s="257"/>
      <c r="G52" s="113">
        <v>1006</v>
      </c>
      <c r="H52" s="258"/>
      <c r="I52" s="259"/>
      <c r="J52" s="114"/>
      <c r="K52" s="115" t="s">
        <v>11</v>
      </c>
      <c r="L52" s="100">
        <v>1006</v>
      </c>
      <c r="M52" s="116"/>
      <c r="N52" s="154" t="s">
        <v>2</v>
      </c>
      <c r="O52" s="260"/>
      <c r="P52" s="260"/>
      <c r="Q52" s="260"/>
      <c r="R52" s="260"/>
      <c r="S52" s="261"/>
      <c r="T52" s="133">
        <v>16006.9</v>
      </c>
      <c r="U52" s="183">
        <v>15960.5</v>
      </c>
      <c r="V52" s="133">
        <v>15305</v>
      </c>
      <c r="W52" s="133">
        <f t="shared" si="2"/>
        <v>95.615016024339511</v>
      </c>
      <c r="X52" s="199" t="s">
        <v>148</v>
      </c>
      <c r="Y52" s="93">
        <v>90.672109809489996</v>
      </c>
      <c r="Z52" s="90">
        <v>100</v>
      </c>
      <c r="AA52" s="91"/>
      <c r="AB52" s="82"/>
    </row>
    <row r="53" spans="1:28" s="92" customFormat="1" ht="24" customHeight="1" x14ac:dyDescent="0.25">
      <c r="A53" s="88"/>
      <c r="B53" s="276" t="s">
        <v>98</v>
      </c>
      <c r="C53" s="276"/>
      <c r="D53" s="276"/>
      <c r="E53" s="276"/>
      <c r="F53" s="276"/>
      <c r="G53" s="156" t="s">
        <v>2</v>
      </c>
      <c r="H53" s="277"/>
      <c r="I53" s="271"/>
      <c r="J53" s="120"/>
      <c r="K53" s="121"/>
      <c r="L53" s="101" t="s">
        <v>88</v>
      </c>
      <c r="M53" s="122"/>
      <c r="N53" s="157" t="s">
        <v>2</v>
      </c>
      <c r="O53" s="278"/>
      <c r="P53" s="278"/>
      <c r="Q53" s="278"/>
      <c r="R53" s="278"/>
      <c r="S53" s="273"/>
      <c r="T53" s="135">
        <f>SUM(T54:T56)</f>
        <v>190895.5</v>
      </c>
      <c r="U53" s="149">
        <f>SUM(U54:U56)</f>
        <v>56927</v>
      </c>
      <c r="V53" s="135">
        <f>SUM(V54:V56)</f>
        <v>55036</v>
      </c>
      <c r="W53" s="134">
        <f t="shared" si="2"/>
        <v>28.830433404663808</v>
      </c>
      <c r="X53" s="198"/>
      <c r="Y53" s="89">
        <v>100.0048040841524</v>
      </c>
      <c r="Z53" s="82">
        <v>100</v>
      </c>
      <c r="AA53" s="91"/>
      <c r="AB53" s="90"/>
    </row>
    <row r="54" spans="1:28" s="83" customFormat="1" ht="79.5" customHeight="1" x14ac:dyDescent="0.25">
      <c r="A54" s="81"/>
      <c r="B54" s="112"/>
      <c r="C54" s="257" t="s">
        <v>10</v>
      </c>
      <c r="D54" s="257"/>
      <c r="E54" s="257"/>
      <c r="F54" s="257"/>
      <c r="G54" s="113">
        <v>1101</v>
      </c>
      <c r="H54" s="258"/>
      <c r="I54" s="259"/>
      <c r="J54" s="114"/>
      <c r="K54" s="115" t="s">
        <v>7</v>
      </c>
      <c r="L54" s="100">
        <v>1101</v>
      </c>
      <c r="M54" s="116"/>
      <c r="N54" s="154" t="s">
        <v>2</v>
      </c>
      <c r="O54" s="260"/>
      <c r="P54" s="260"/>
      <c r="Q54" s="260"/>
      <c r="R54" s="260"/>
      <c r="S54" s="261"/>
      <c r="T54" s="133">
        <v>40074.1</v>
      </c>
      <c r="U54" s="183">
        <v>47032.4</v>
      </c>
      <c r="V54" s="133">
        <v>46126.1</v>
      </c>
      <c r="W54" s="133" t="s">
        <v>109</v>
      </c>
      <c r="X54" s="197" t="s">
        <v>128</v>
      </c>
      <c r="Y54" s="93">
        <v>73.904413685035266</v>
      </c>
      <c r="Z54" s="90">
        <v>100</v>
      </c>
      <c r="AA54" s="91"/>
      <c r="AB54" s="82"/>
    </row>
    <row r="55" spans="1:28" s="83" customFormat="1" ht="42.75" customHeight="1" x14ac:dyDescent="0.25">
      <c r="A55" s="81"/>
      <c r="B55" s="112"/>
      <c r="C55" s="257" t="s">
        <v>9</v>
      </c>
      <c r="D55" s="257"/>
      <c r="E55" s="257"/>
      <c r="F55" s="257"/>
      <c r="G55" s="113">
        <v>1102</v>
      </c>
      <c r="H55" s="258"/>
      <c r="I55" s="259"/>
      <c r="J55" s="114"/>
      <c r="K55" s="115" t="s">
        <v>7</v>
      </c>
      <c r="L55" s="100">
        <v>1102</v>
      </c>
      <c r="M55" s="116"/>
      <c r="N55" s="154" t="s">
        <v>2</v>
      </c>
      <c r="O55" s="260"/>
      <c r="P55" s="260"/>
      <c r="Q55" s="260"/>
      <c r="R55" s="260"/>
      <c r="S55" s="261"/>
      <c r="T55" s="133">
        <v>150821.4</v>
      </c>
      <c r="U55" s="183">
        <v>9894.6</v>
      </c>
      <c r="V55" s="133">
        <v>8909.9</v>
      </c>
      <c r="W55" s="133">
        <f t="shared" si="2"/>
        <v>5.907583406598798</v>
      </c>
      <c r="X55" s="196" t="s">
        <v>129</v>
      </c>
      <c r="Y55" s="93">
        <v>106.35102589913168</v>
      </c>
      <c r="Z55" s="82">
        <v>100</v>
      </c>
      <c r="AA55" s="91"/>
      <c r="AB55" s="82"/>
    </row>
    <row r="56" spans="1:28" s="83" customFormat="1" ht="34.5" hidden="1" customHeight="1" x14ac:dyDescent="0.25">
      <c r="A56" s="81"/>
      <c r="B56" s="112"/>
      <c r="C56" s="280" t="s">
        <v>8</v>
      </c>
      <c r="D56" s="281"/>
      <c r="E56" s="281"/>
      <c r="F56" s="282"/>
      <c r="G56" s="158">
        <v>1105</v>
      </c>
      <c r="H56" s="283"/>
      <c r="I56" s="284"/>
      <c r="J56" s="140"/>
      <c r="K56" s="141" t="s">
        <v>7</v>
      </c>
      <c r="L56" s="142">
        <v>1105</v>
      </c>
      <c r="M56" s="143"/>
      <c r="N56" s="159" t="s">
        <v>2</v>
      </c>
      <c r="O56" s="285"/>
      <c r="P56" s="286"/>
      <c r="Q56" s="286"/>
      <c r="R56" s="286"/>
      <c r="S56" s="287"/>
      <c r="T56" s="133"/>
      <c r="U56" s="183"/>
      <c r="V56" s="133"/>
      <c r="W56" s="133" t="e">
        <f t="shared" si="2"/>
        <v>#DIV/0!</v>
      </c>
      <c r="X56" s="182"/>
      <c r="Y56" s="93">
        <v>100</v>
      </c>
      <c r="Z56" s="90">
        <v>100</v>
      </c>
      <c r="AA56" s="91"/>
      <c r="AB56" s="82"/>
    </row>
    <row r="57" spans="1:28" s="92" customFormat="1" ht="15.75" x14ac:dyDescent="0.25">
      <c r="A57" s="88"/>
      <c r="B57" s="276" t="s">
        <v>99</v>
      </c>
      <c r="C57" s="276"/>
      <c r="D57" s="276"/>
      <c r="E57" s="276"/>
      <c r="F57" s="276"/>
      <c r="G57" s="156" t="s">
        <v>2</v>
      </c>
      <c r="H57" s="277"/>
      <c r="I57" s="271"/>
      <c r="J57" s="120"/>
      <c r="K57" s="121"/>
      <c r="L57" s="101" t="s">
        <v>89</v>
      </c>
      <c r="M57" s="122"/>
      <c r="N57" s="157" t="s">
        <v>2</v>
      </c>
      <c r="O57" s="278"/>
      <c r="P57" s="278"/>
      <c r="Q57" s="278"/>
      <c r="R57" s="278"/>
      <c r="S57" s="273"/>
      <c r="T57" s="135">
        <f>SUM(T58:T59)</f>
        <v>15279.300000000001</v>
      </c>
      <c r="U57" s="149">
        <f>SUM(U58:U59)</f>
        <v>16334.300000000001</v>
      </c>
      <c r="V57" s="135">
        <f>SUM(V58:V59)</f>
        <v>15889.8</v>
      </c>
      <c r="W57" s="134">
        <f t="shared" si="2"/>
        <v>103.99560189275685</v>
      </c>
      <c r="X57" s="198"/>
      <c r="Y57" s="89">
        <v>95.843373989423384</v>
      </c>
      <c r="Z57" s="82">
        <v>100</v>
      </c>
      <c r="AA57" s="91"/>
      <c r="AB57" s="90"/>
    </row>
    <row r="58" spans="1:28" s="83" customFormat="1" ht="26.25" x14ac:dyDescent="0.25">
      <c r="A58" s="81"/>
      <c r="B58" s="112"/>
      <c r="C58" s="257" t="s">
        <v>6</v>
      </c>
      <c r="D58" s="257"/>
      <c r="E58" s="257"/>
      <c r="F58" s="257"/>
      <c r="G58" s="113">
        <v>1202</v>
      </c>
      <c r="H58" s="258"/>
      <c r="I58" s="259"/>
      <c r="J58" s="114"/>
      <c r="K58" s="115" t="s">
        <v>4</v>
      </c>
      <c r="L58" s="100">
        <v>1202</v>
      </c>
      <c r="M58" s="116"/>
      <c r="N58" s="154" t="s">
        <v>2</v>
      </c>
      <c r="O58" s="260"/>
      <c r="P58" s="260"/>
      <c r="Q58" s="260"/>
      <c r="R58" s="260"/>
      <c r="S58" s="261"/>
      <c r="T58" s="133">
        <v>8975.2000000000007</v>
      </c>
      <c r="U58" s="183">
        <v>9730.2000000000007</v>
      </c>
      <c r="V58" s="133">
        <v>9290.7999999999993</v>
      </c>
      <c r="W58" s="133">
        <f t="shared" si="2"/>
        <v>103.51635618147783</v>
      </c>
      <c r="X58" s="196" t="s">
        <v>132</v>
      </c>
      <c r="Y58" s="93">
        <v>92.149979573000053</v>
      </c>
      <c r="Z58" s="90">
        <v>100</v>
      </c>
      <c r="AA58" s="91"/>
      <c r="AB58" s="82"/>
    </row>
    <row r="59" spans="1:28" s="83" customFormat="1" ht="44.25" customHeight="1" x14ac:dyDescent="0.25">
      <c r="A59" s="81"/>
      <c r="B59" s="112"/>
      <c r="C59" s="257" t="s">
        <v>5</v>
      </c>
      <c r="D59" s="257"/>
      <c r="E59" s="257"/>
      <c r="F59" s="257"/>
      <c r="G59" s="113">
        <v>1204</v>
      </c>
      <c r="H59" s="258"/>
      <c r="I59" s="259"/>
      <c r="J59" s="114"/>
      <c r="K59" s="115" t="s">
        <v>4</v>
      </c>
      <c r="L59" s="100">
        <v>1204</v>
      </c>
      <c r="M59" s="116"/>
      <c r="N59" s="154" t="s">
        <v>2</v>
      </c>
      <c r="O59" s="260"/>
      <c r="P59" s="260"/>
      <c r="Q59" s="260"/>
      <c r="R59" s="260"/>
      <c r="S59" s="261"/>
      <c r="T59" s="133">
        <v>6304.1</v>
      </c>
      <c r="U59" s="183">
        <v>6604.1</v>
      </c>
      <c r="V59" s="133">
        <v>6599</v>
      </c>
      <c r="W59" s="133">
        <f t="shared" si="2"/>
        <v>104.67790802810867</v>
      </c>
      <c r="X59" s="196" t="s">
        <v>131</v>
      </c>
      <c r="Y59" s="93">
        <v>100.24144144144142</v>
      </c>
      <c r="Z59" s="82">
        <v>100</v>
      </c>
      <c r="AA59" s="91"/>
      <c r="AB59" s="82"/>
    </row>
    <row r="60" spans="1:28" s="92" customFormat="1" ht="37.5" customHeight="1" x14ac:dyDescent="0.25">
      <c r="A60" s="88"/>
      <c r="B60" s="276" t="s">
        <v>100</v>
      </c>
      <c r="C60" s="276"/>
      <c r="D60" s="276"/>
      <c r="E60" s="276"/>
      <c r="F60" s="276"/>
      <c r="G60" s="156" t="s">
        <v>2</v>
      </c>
      <c r="H60" s="277"/>
      <c r="I60" s="271"/>
      <c r="J60" s="120"/>
      <c r="K60" s="121"/>
      <c r="L60" s="101" t="s">
        <v>90</v>
      </c>
      <c r="M60" s="122"/>
      <c r="N60" s="157" t="s">
        <v>2</v>
      </c>
      <c r="O60" s="278"/>
      <c r="P60" s="278"/>
      <c r="Q60" s="278"/>
      <c r="R60" s="278"/>
      <c r="S60" s="273"/>
      <c r="T60" s="135">
        <f>SUM(T61)</f>
        <v>4177</v>
      </c>
      <c r="U60" s="149">
        <f>SUM(U61)</f>
        <v>0</v>
      </c>
      <c r="V60" s="135">
        <f>SUM(V61)</f>
        <v>0</v>
      </c>
      <c r="W60" s="134">
        <f t="shared" si="2"/>
        <v>0</v>
      </c>
      <c r="X60" s="201"/>
      <c r="Y60" s="89">
        <v>0</v>
      </c>
      <c r="Z60" s="90">
        <v>100</v>
      </c>
      <c r="AA60" s="91"/>
      <c r="AB60" s="90"/>
    </row>
    <row r="61" spans="1:28" s="83" customFormat="1" ht="30.75" customHeight="1" thickBot="1" x14ac:dyDescent="0.3">
      <c r="A61" s="81"/>
      <c r="B61" s="112"/>
      <c r="C61" s="257" t="s">
        <v>3</v>
      </c>
      <c r="D61" s="257"/>
      <c r="E61" s="257"/>
      <c r="F61" s="288"/>
      <c r="G61" s="123">
        <v>1301</v>
      </c>
      <c r="H61" s="289"/>
      <c r="I61" s="290"/>
      <c r="J61" s="124"/>
      <c r="K61" s="125" t="s">
        <v>1</v>
      </c>
      <c r="L61" s="139">
        <v>1301</v>
      </c>
      <c r="M61" s="126"/>
      <c r="N61" s="160" t="s">
        <v>2</v>
      </c>
      <c r="O61" s="291"/>
      <c r="P61" s="291"/>
      <c r="Q61" s="291"/>
      <c r="R61" s="291"/>
      <c r="S61" s="292"/>
      <c r="T61" s="136">
        <v>4177</v>
      </c>
      <c r="U61" s="184">
        <v>0</v>
      </c>
      <c r="V61" s="136">
        <v>0</v>
      </c>
      <c r="W61" s="133">
        <f t="shared" si="2"/>
        <v>0</v>
      </c>
      <c r="X61" s="202" t="s">
        <v>135</v>
      </c>
      <c r="Y61" s="93">
        <v>0</v>
      </c>
      <c r="Z61" s="82">
        <v>100</v>
      </c>
      <c r="AA61" s="91"/>
      <c r="AB61" s="82"/>
    </row>
    <row r="62" spans="1:28" ht="28.5" customHeight="1" thickBot="1" x14ac:dyDescent="0.3">
      <c r="A62" s="11"/>
      <c r="B62" s="174"/>
      <c r="C62" s="175"/>
      <c r="D62" s="175"/>
      <c r="E62" s="176"/>
      <c r="F62" s="127" t="s">
        <v>102</v>
      </c>
      <c r="G62" s="128">
        <v>1301</v>
      </c>
      <c r="H62" s="128">
        <v>0</v>
      </c>
      <c r="I62" s="128">
        <v>0</v>
      </c>
      <c r="J62" s="128">
        <v>0</v>
      </c>
      <c r="K62" s="128">
        <v>0</v>
      </c>
      <c r="L62" s="128">
        <v>1301</v>
      </c>
      <c r="M62" s="128">
        <v>0</v>
      </c>
      <c r="N62" s="128" t="s">
        <v>0</v>
      </c>
      <c r="O62" s="128">
        <v>0</v>
      </c>
      <c r="P62" s="129">
        <v>0</v>
      </c>
      <c r="Q62" s="129">
        <v>0</v>
      </c>
      <c r="R62" s="129">
        <v>0</v>
      </c>
      <c r="S62" s="129">
        <v>0</v>
      </c>
      <c r="T62" s="179">
        <f>SUM(T9+T18+T22+T30+T37+T43+T48+T53+T57+T60+T46+T35)</f>
        <v>3880787.2999999993</v>
      </c>
      <c r="U62" s="179">
        <f>SUM(U9+U18+U22+U30+U37+U43+U48+U53+U57+U60+U46+U35)</f>
        <v>4746783.9999999991</v>
      </c>
      <c r="V62" s="179">
        <f>SUM(V9+V18+V22+V30+V37+V43+V48+V53+V57+V60+V46)</f>
        <v>4575939.8</v>
      </c>
      <c r="W62" s="194">
        <f t="shared" si="2"/>
        <v>117.91266684468897</v>
      </c>
      <c r="X62" s="203"/>
      <c r="Y62" s="77">
        <v>105.38183021376079</v>
      </c>
      <c r="Z62" s="76">
        <v>100</v>
      </c>
      <c r="AA62" s="78"/>
    </row>
    <row r="63" spans="1:28" ht="409.6" hidden="1" customHeight="1" x14ac:dyDescent="0.2">
      <c r="A63" s="11"/>
      <c r="B63" s="171"/>
      <c r="C63" s="79"/>
      <c r="D63" s="79"/>
      <c r="E63" s="79"/>
      <c r="F63" s="79"/>
      <c r="G63" s="80">
        <v>0</v>
      </c>
      <c r="H63" s="80">
        <v>0</v>
      </c>
      <c r="I63" s="80">
        <v>0</v>
      </c>
      <c r="J63" s="80">
        <v>0</v>
      </c>
      <c r="K63" s="80">
        <v>0</v>
      </c>
      <c r="L63" s="80">
        <v>0</v>
      </c>
      <c r="M63" s="80">
        <v>0</v>
      </c>
      <c r="N63" s="80">
        <v>0</v>
      </c>
      <c r="O63" s="80">
        <v>0</v>
      </c>
      <c r="P63" s="80">
        <v>0</v>
      </c>
      <c r="Q63" s="80">
        <v>0</v>
      </c>
      <c r="R63" s="80">
        <v>0</v>
      </c>
      <c r="S63" s="80">
        <v>0</v>
      </c>
      <c r="T63" s="180">
        <v>0</v>
      </c>
      <c r="U63" s="80">
        <v>0</v>
      </c>
      <c r="V63" s="180">
        <v>0</v>
      </c>
      <c r="W63" s="195">
        <v>0</v>
      </c>
      <c r="X63" s="6"/>
    </row>
    <row r="64" spans="1:28" ht="12.75" customHeight="1" x14ac:dyDescent="0.2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3"/>
      <c r="O64" s="3"/>
      <c r="P64" s="3"/>
      <c r="Q64" s="3"/>
      <c r="R64" s="3"/>
      <c r="S64" s="3"/>
      <c r="T64" s="181"/>
      <c r="U64" s="150"/>
      <c r="V64" s="181"/>
      <c r="W64" s="181"/>
      <c r="X64" s="2"/>
    </row>
  </sheetData>
  <mergeCells count="159">
    <mergeCell ref="C61:F61"/>
    <mergeCell ref="H61:I61"/>
    <mergeCell ref="O61:S61"/>
    <mergeCell ref="C59:F59"/>
    <mergeCell ref="H59:I59"/>
    <mergeCell ref="O59:S59"/>
    <mergeCell ref="B60:F60"/>
    <mergeCell ref="H60:I60"/>
    <mergeCell ref="O60:S60"/>
    <mergeCell ref="B57:F57"/>
    <mergeCell ref="H57:I57"/>
    <mergeCell ref="O57:S57"/>
    <mergeCell ref="C58:F58"/>
    <mergeCell ref="H58:I58"/>
    <mergeCell ref="O58:S58"/>
    <mergeCell ref="C55:F55"/>
    <mergeCell ref="H55:I55"/>
    <mergeCell ref="O55:S55"/>
    <mergeCell ref="C56:F56"/>
    <mergeCell ref="H56:I56"/>
    <mergeCell ref="O56:S56"/>
    <mergeCell ref="B53:F53"/>
    <mergeCell ref="H53:I53"/>
    <mergeCell ref="O53:S53"/>
    <mergeCell ref="C54:F54"/>
    <mergeCell ref="H54:I54"/>
    <mergeCell ref="O54:S54"/>
    <mergeCell ref="C51:F51"/>
    <mergeCell ref="H51:I51"/>
    <mergeCell ref="O51:S51"/>
    <mergeCell ref="C52:F52"/>
    <mergeCell ref="H52:I52"/>
    <mergeCell ref="O52:S52"/>
    <mergeCell ref="C49:F49"/>
    <mergeCell ref="H49:I49"/>
    <mergeCell ref="O49:S49"/>
    <mergeCell ref="C50:F50"/>
    <mergeCell ref="H50:I50"/>
    <mergeCell ref="O50:S50"/>
    <mergeCell ref="F45:I45"/>
    <mergeCell ref="O44:S44"/>
    <mergeCell ref="B48:F48"/>
    <mergeCell ref="H48:I48"/>
    <mergeCell ref="O48:S48"/>
    <mergeCell ref="F44:I44"/>
    <mergeCell ref="C42:F42"/>
    <mergeCell ref="H42:I42"/>
    <mergeCell ref="O42:S42"/>
    <mergeCell ref="B43:F43"/>
    <mergeCell ref="H43:I43"/>
    <mergeCell ref="O43:S43"/>
    <mergeCell ref="C39:F39"/>
    <mergeCell ref="H39:I39"/>
    <mergeCell ref="O39:S39"/>
    <mergeCell ref="C41:F41"/>
    <mergeCell ref="H41:I41"/>
    <mergeCell ref="O41:S41"/>
    <mergeCell ref="B37:F37"/>
    <mergeCell ref="H37:I37"/>
    <mergeCell ref="O37:S37"/>
    <mergeCell ref="C38:F38"/>
    <mergeCell ref="H38:I38"/>
    <mergeCell ref="O38:S38"/>
    <mergeCell ref="C32:F32"/>
    <mergeCell ref="H32:I32"/>
    <mergeCell ref="O32:S32"/>
    <mergeCell ref="C33:F33"/>
    <mergeCell ref="H33:I33"/>
    <mergeCell ref="O33:S33"/>
    <mergeCell ref="F34:I34"/>
    <mergeCell ref="B30:F30"/>
    <mergeCell ref="H30:I30"/>
    <mergeCell ref="O30:S30"/>
    <mergeCell ref="C31:F31"/>
    <mergeCell ref="H31:I31"/>
    <mergeCell ref="O31:S31"/>
    <mergeCell ref="C28:F28"/>
    <mergeCell ref="H28:I28"/>
    <mergeCell ref="O28:S28"/>
    <mergeCell ref="C29:F29"/>
    <mergeCell ref="H29:I29"/>
    <mergeCell ref="O29:S29"/>
    <mergeCell ref="C26:F26"/>
    <mergeCell ref="H26:I26"/>
    <mergeCell ref="O26:S26"/>
    <mergeCell ref="C27:F27"/>
    <mergeCell ref="H27:I27"/>
    <mergeCell ref="O27:S27"/>
    <mergeCell ref="C24:F24"/>
    <mergeCell ref="H24:I24"/>
    <mergeCell ref="O24:S24"/>
    <mergeCell ref="C25:F25"/>
    <mergeCell ref="H25:I25"/>
    <mergeCell ref="O25:S25"/>
    <mergeCell ref="B22:F22"/>
    <mergeCell ref="H22:I22"/>
    <mergeCell ref="O22:S22"/>
    <mergeCell ref="C23:F23"/>
    <mergeCell ref="H23:I23"/>
    <mergeCell ref="O23:S23"/>
    <mergeCell ref="C20:F20"/>
    <mergeCell ref="H20:I20"/>
    <mergeCell ref="O20:S20"/>
    <mergeCell ref="C21:F21"/>
    <mergeCell ref="H21:I21"/>
    <mergeCell ref="O21:S21"/>
    <mergeCell ref="B18:F18"/>
    <mergeCell ref="H18:I18"/>
    <mergeCell ref="O18:S18"/>
    <mergeCell ref="C19:F19"/>
    <mergeCell ref="H19:I19"/>
    <mergeCell ref="O19:S19"/>
    <mergeCell ref="C16:F16"/>
    <mergeCell ref="H16:I16"/>
    <mergeCell ref="O16:S16"/>
    <mergeCell ref="C17:F17"/>
    <mergeCell ref="H17:I17"/>
    <mergeCell ref="O17:S17"/>
    <mergeCell ref="C14:F14"/>
    <mergeCell ref="H14:I14"/>
    <mergeCell ref="O14:S14"/>
    <mergeCell ref="C15:F15"/>
    <mergeCell ref="H15:I15"/>
    <mergeCell ref="O15:S15"/>
    <mergeCell ref="C12:F12"/>
    <mergeCell ref="H12:I12"/>
    <mergeCell ref="O12:S12"/>
    <mergeCell ref="C13:F13"/>
    <mergeCell ref="H13:I13"/>
    <mergeCell ref="O13:S13"/>
    <mergeCell ref="C10:F10"/>
    <mergeCell ref="H10:I10"/>
    <mergeCell ref="O10:S10"/>
    <mergeCell ref="C11:F11"/>
    <mergeCell ref="H11:I11"/>
    <mergeCell ref="O11:S11"/>
    <mergeCell ref="V5:V7"/>
    <mergeCell ref="B9:F9"/>
    <mergeCell ref="H9:I9"/>
    <mergeCell ref="O9:S9"/>
    <mergeCell ref="K5:K7"/>
    <mergeCell ref="L5:L7"/>
    <mergeCell ref="M5:M7"/>
    <mergeCell ref="N5:N7"/>
    <mergeCell ref="O5:O7"/>
    <mergeCell ref="T5:T7"/>
    <mergeCell ref="F3:X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W5:W7"/>
    <mergeCell ref="X5:X7"/>
    <mergeCell ref="U5:U7"/>
  </mergeCells>
  <pageMargins left="0.39370078740157483" right="0.19685039370078741" top="0.39370078740157483" bottom="0.19685039370078741" header="0.51181102362204722" footer="0.51181102362204722"/>
  <pageSetup paperSize="9" scale="5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рз,пр</vt:lpstr>
      <vt:lpstr>рз,пр (2)</vt:lpstr>
      <vt:lpstr>'рз,пр'!Заголовки_для_печати</vt:lpstr>
      <vt:lpstr>'рз,пр (2)'!Заголовки_для_печати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Сяфукова Эльвира Мягзумовна</dc:creator>
  <cp:lastModifiedBy>Соболь Анастасия Сергеевна</cp:lastModifiedBy>
  <cp:lastPrinted>2018-01-26T07:02:04Z</cp:lastPrinted>
  <dcterms:created xsi:type="dcterms:W3CDTF">2016-02-17T05:51:15Z</dcterms:created>
  <dcterms:modified xsi:type="dcterms:W3CDTF">2018-03-06T09:17:37Z</dcterms:modified>
</cp:coreProperties>
</file>