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15" sheetId="1" r:id="rId1"/>
    <sheet name="пр16" sheetId="2" r:id="rId2"/>
    <sheet name="пр17" sheetId="3" r:id="rId3"/>
    <sheet name="пр18" sheetId="4" r:id="rId4"/>
  </sheets>
  <calcPr calcId="145621"/>
</workbook>
</file>

<file path=xl/calcChain.xml><?xml version="1.0" encoding="utf-8"?>
<calcChain xmlns="http://schemas.openxmlformats.org/spreadsheetml/2006/main">
  <c r="T61" i="2" l="1"/>
  <c r="T59" i="2"/>
  <c r="T58" i="2" s="1"/>
  <c r="T56" i="2"/>
  <c r="T55" i="2"/>
  <c r="T52" i="2"/>
  <c r="T51" i="2" s="1"/>
  <c r="T49" i="2"/>
  <c r="T48" i="2" s="1"/>
  <c r="T41" i="2"/>
  <c r="T40" i="2" s="1"/>
  <c r="T38" i="2"/>
  <c r="T36" i="2"/>
  <c r="T35" i="2"/>
  <c r="T32" i="2"/>
  <c r="T31" i="2" s="1"/>
  <c r="T29" i="2"/>
  <c r="T28" i="2" s="1"/>
  <c r="T25" i="2"/>
  <c r="T23" i="2"/>
  <c r="T22" i="2" s="1"/>
  <c r="T20" i="2"/>
  <c r="T18" i="2"/>
  <c r="T17" i="2" s="1"/>
  <c r="T15" i="2"/>
  <c r="T14" i="2"/>
  <c r="T12" i="2" s="1"/>
  <c r="S61" i="2"/>
  <c r="S59" i="2"/>
  <c r="S58" i="2" s="1"/>
  <c r="S56" i="2"/>
  <c r="S55" i="2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8" i="2" s="1"/>
  <c r="R56" i="2"/>
  <c r="R55" i="2"/>
  <c r="R52" i="2"/>
  <c r="R51" i="2" s="1"/>
  <c r="R49" i="2"/>
  <c r="R48" i="2" s="1"/>
  <c r="R41" i="2"/>
  <c r="R40" i="2" s="1"/>
  <c r="R38" i="2"/>
  <c r="R36" i="2"/>
  <c r="R35" i="2"/>
  <c r="R32" i="2"/>
  <c r="R31" i="2" s="1"/>
  <c r="R29" i="2"/>
  <c r="R28" i="2" s="1"/>
  <c r="R25" i="2"/>
  <c r="R23" i="2"/>
  <c r="R22" i="2" s="1"/>
  <c r="R20" i="2"/>
  <c r="R18" i="2"/>
  <c r="R17" i="2" s="1"/>
  <c r="R15" i="2"/>
  <c r="R14" i="2"/>
  <c r="R12" i="2" s="1"/>
  <c r="P60" i="2"/>
  <c r="S47" i="2" l="1"/>
  <c r="T47" i="2"/>
  <c r="T54" i="2"/>
  <c r="T11" i="2"/>
  <c r="S54" i="2"/>
  <c r="S46" i="2" s="1"/>
  <c r="S17" i="2"/>
  <c r="S11" i="2" s="1"/>
  <c r="R54" i="2"/>
  <c r="R11" i="2"/>
  <c r="T34" i="2"/>
  <c r="T27" i="2" s="1"/>
  <c r="S34" i="2"/>
  <c r="S27" i="2" s="1"/>
  <c r="R47" i="2"/>
  <c r="R46" i="2" s="1"/>
  <c r="R63" i="2" s="1"/>
  <c r="R34" i="2"/>
  <c r="R27" i="2" s="1"/>
  <c r="P58" i="2"/>
  <c r="T46" i="2" l="1"/>
  <c r="T63" i="2"/>
  <c r="S63" i="2"/>
  <c r="C16" i="4"/>
  <c r="B16" i="4"/>
  <c r="C13" i="4"/>
  <c r="C19" i="4" s="1"/>
  <c r="B13" i="4"/>
  <c r="B19" i="4" s="1"/>
  <c r="B15" i="3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G60" i="2"/>
  <c r="I60" i="2" s="1"/>
  <c r="K60" i="2" s="1"/>
  <c r="M60" i="2" s="1"/>
  <c r="O60" i="2" s="1"/>
  <c r="E60" i="2"/>
  <c r="Q59" i="2"/>
  <c r="Q58" i="2" s="1"/>
  <c r="P59" i="2"/>
  <c r="N59" i="2"/>
  <c r="N58" i="2" s="1"/>
  <c r="L59" i="2"/>
  <c r="J59" i="2"/>
  <c r="J58" i="2" s="1"/>
  <c r="J54" i="2" s="1"/>
  <c r="H59" i="2"/>
  <c r="F59" i="2"/>
  <c r="F58" i="2" s="1"/>
  <c r="D59" i="2"/>
  <c r="C59" i="2"/>
  <c r="E59" i="2" s="1"/>
  <c r="G59" i="2" s="1"/>
  <c r="I59" i="2" s="1"/>
  <c r="K59" i="2" s="1"/>
  <c r="M59" i="2" s="1"/>
  <c r="O59" i="2" s="1"/>
  <c r="H58" i="2"/>
  <c r="H54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N54" i="2"/>
  <c r="F54" i="2"/>
  <c r="E53" i="2"/>
  <c r="G53" i="2" s="1"/>
  <c r="I53" i="2" s="1"/>
  <c r="K53" i="2" s="1"/>
  <c r="M53" i="2" s="1"/>
  <c r="O53" i="2" s="1"/>
  <c r="Q52" i="2"/>
  <c r="Q51" i="2" s="1"/>
  <c r="P52" i="2"/>
  <c r="P51" i="2" s="1"/>
  <c r="N52" i="2"/>
  <c r="L52" i="2"/>
  <c r="L51" i="2" s="1"/>
  <c r="J52" i="2"/>
  <c r="H52" i="2"/>
  <c r="H51" i="2" s="1"/>
  <c r="F52" i="2"/>
  <c r="D52" i="2"/>
  <c r="D51" i="2" s="1"/>
  <c r="C52" i="2"/>
  <c r="N51" i="2"/>
  <c r="J51" i="2"/>
  <c r="F51" i="2"/>
  <c r="C51" i="2"/>
  <c r="E51" i="2" s="1"/>
  <c r="G51" i="2" s="1"/>
  <c r="I51" i="2" s="1"/>
  <c r="K51" i="2" s="1"/>
  <c r="M51" i="2" s="1"/>
  <c r="O51" i="2" s="1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N47" i="2" s="1"/>
  <c r="N46" i="2" s="1"/>
  <c r="L49" i="2"/>
  <c r="J49" i="2"/>
  <c r="J48" i="2" s="1"/>
  <c r="H49" i="2"/>
  <c r="F49" i="2"/>
  <c r="F48" i="2" s="1"/>
  <c r="F47" i="2" s="1"/>
  <c r="F46" i="2" s="1"/>
  <c r="D49" i="2"/>
  <c r="C49" i="2"/>
  <c r="P48" i="2"/>
  <c r="L48" i="2"/>
  <c r="H48" i="2"/>
  <c r="D48" i="2"/>
  <c r="J47" i="2"/>
  <c r="E45" i="2"/>
  <c r="G45" i="2" s="1"/>
  <c r="I45" i="2" s="1"/>
  <c r="K45" i="2" s="1"/>
  <c r="M45" i="2" s="1"/>
  <c r="O45" i="2" s="1"/>
  <c r="G44" i="2"/>
  <c r="I44" i="2" s="1"/>
  <c r="K44" i="2" s="1"/>
  <c r="M44" i="2" s="1"/>
  <c r="O44" i="2" s="1"/>
  <c r="E44" i="2"/>
  <c r="G43" i="2"/>
  <c r="I43" i="2" s="1"/>
  <c r="K43" i="2" s="1"/>
  <c r="M43" i="2" s="1"/>
  <c r="O43" i="2" s="1"/>
  <c r="E43" i="2"/>
  <c r="G42" i="2"/>
  <c r="I42" i="2" s="1"/>
  <c r="K42" i="2" s="1"/>
  <c r="M42" i="2" s="1"/>
  <c r="O42" i="2" s="1"/>
  <c r="E42" i="2"/>
  <c r="Q41" i="2"/>
  <c r="Q40" i="2" s="1"/>
  <c r="P41" i="2"/>
  <c r="C41" i="2"/>
  <c r="E41" i="2" s="1"/>
  <c r="G41" i="2" s="1"/>
  <c r="I41" i="2" s="1"/>
  <c r="K41" i="2" s="1"/>
  <c r="M41" i="2" s="1"/>
  <c r="O41" i="2" s="1"/>
  <c r="P40" i="2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P34" i="2" s="1"/>
  <c r="C36" i="2"/>
  <c r="E36" i="2" s="1"/>
  <c r="G36" i="2" s="1"/>
  <c r="I36" i="2" s="1"/>
  <c r="K36" i="2" s="1"/>
  <c r="M36" i="2" s="1"/>
  <c r="O36" i="2" s="1"/>
  <c r="C35" i="2"/>
  <c r="E35" i="2" s="1"/>
  <c r="G35" i="2" s="1"/>
  <c r="I35" i="2" s="1"/>
  <c r="K35" i="2" s="1"/>
  <c r="M35" i="2" s="1"/>
  <c r="O35" i="2" s="1"/>
  <c r="E33" i="2"/>
  <c r="G33" i="2" s="1"/>
  <c r="I33" i="2" s="1"/>
  <c r="K33" i="2" s="1"/>
  <c r="M33" i="2" s="1"/>
  <c r="O33" i="2" s="1"/>
  <c r="Q32" i="2"/>
  <c r="Q31" i="2" s="1"/>
  <c r="P32" i="2"/>
  <c r="C32" i="2"/>
  <c r="E32" i="2" s="1"/>
  <c r="G32" i="2" s="1"/>
  <c r="I32" i="2" s="1"/>
  <c r="K32" i="2" s="1"/>
  <c r="M32" i="2" s="1"/>
  <c r="O32" i="2" s="1"/>
  <c r="P31" i="2"/>
  <c r="E30" i="2"/>
  <c r="G30" i="2" s="1"/>
  <c r="I30" i="2" s="1"/>
  <c r="K30" i="2" s="1"/>
  <c r="M30" i="2" s="1"/>
  <c r="O30" i="2" s="1"/>
  <c r="Q29" i="2"/>
  <c r="Q28" i="2" s="1"/>
  <c r="P29" i="2"/>
  <c r="C29" i="2"/>
  <c r="E29" i="2" s="1"/>
  <c r="G29" i="2" s="1"/>
  <c r="I29" i="2" s="1"/>
  <c r="K29" i="2" s="1"/>
  <c r="M29" i="2" s="1"/>
  <c r="O29" i="2" s="1"/>
  <c r="P28" i="2"/>
  <c r="E26" i="2"/>
  <c r="G26" i="2" s="1"/>
  <c r="I26" i="2" s="1"/>
  <c r="K26" i="2" s="1"/>
  <c r="M26" i="2" s="1"/>
  <c r="O26" i="2" s="1"/>
  <c r="Q25" i="2"/>
  <c r="P25" i="2"/>
  <c r="N25" i="2"/>
  <c r="N22" i="2" s="1"/>
  <c r="L25" i="2"/>
  <c r="J25" i="2"/>
  <c r="H25" i="2"/>
  <c r="F25" i="2"/>
  <c r="F22" i="2" s="1"/>
  <c r="D25" i="2"/>
  <c r="C25" i="2"/>
  <c r="E25" i="2" s="1"/>
  <c r="G25" i="2" s="1"/>
  <c r="I25" i="2" s="1"/>
  <c r="K25" i="2" s="1"/>
  <c r="M25" i="2" s="1"/>
  <c r="O25" i="2" s="1"/>
  <c r="E24" i="2"/>
  <c r="G24" i="2" s="1"/>
  <c r="I24" i="2" s="1"/>
  <c r="K24" i="2" s="1"/>
  <c r="M24" i="2" s="1"/>
  <c r="O24" i="2" s="1"/>
  <c r="Q23" i="2"/>
  <c r="P23" i="2"/>
  <c r="N23" i="2"/>
  <c r="L23" i="2"/>
  <c r="L22" i="2" s="1"/>
  <c r="J23" i="2"/>
  <c r="H23" i="2"/>
  <c r="H22" i="2" s="1"/>
  <c r="F23" i="2"/>
  <c r="D23" i="2"/>
  <c r="D22" i="2" s="1"/>
  <c r="C23" i="2"/>
  <c r="J22" i="2"/>
  <c r="G21" i="2"/>
  <c r="I21" i="2" s="1"/>
  <c r="K21" i="2" s="1"/>
  <c r="M21" i="2" s="1"/>
  <c r="O21" i="2" s="1"/>
  <c r="E21" i="2"/>
  <c r="Q20" i="2"/>
  <c r="P20" i="2"/>
  <c r="N20" i="2"/>
  <c r="L20" i="2"/>
  <c r="J20" i="2"/>
  <c r="H20" i="2"/>
  <c r="F20" i="2"/>
  <c r="D20" i="2"/>
  <c r="C20" i="2"/>
  <c r="E20" i="2" s="1"/>
  <c r="G20" i="2" s="1"/>
  <c r="I20" i="2" s="1"/>
  <c r="K20" i="2" s="1"/>
  <c r="M20" i="2" s="1"/>
  <c r="O20" i="2" s="1"/>
  <c r="E19" i="2"/>
  <c r="G19" i="2" s="1"/>
  <c r="I19" i="2" s="1"/>
  <c r="K19" i="2" s="1"/>
  <c r="M19" i="2" s="1"/>
  <c r="O19" i="2" s="1"/>
  <c r="Q18" i="2"/>
  <c r="P18" i="2"/>
  <c r="N18" i="2"/>
  <c r="L18" i="2"/>
  <c r="L17" i="2" s="1"/>
  <c r="J18" i="2"/>
  <c r="H18" i="2"/>
  <c r="H17" i="2" s="1"/>
  <c r="F18" i="2"/>
  <c r="D18" i="2"/>
  <c r="D17" i="2" s="1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H14" i="2"/>
  <c r="H12" i="2" s="1"/>
  <c r="F14" i="2"/>
  <c r="D14" i="2"/>
  <c r="D12" i="2" s="1"/>
  <c r="C14" i="2"/>
  <c r="E13" i="2"/>
  <c r="G13" i="2" s="1"/>
  <c r="I13" i="2" s="1"/>
  <c r="K13" i="2" s="1"/>
  <c r="M13" i="2" s="1"/>
  <c r="O13" i="2" s="1"/>
  <c r="N12" i="2"/>
  <c r="J12" i="2"/>
  <c r="F12" i="2"/>
  <c r="C12" i="2"/>
  <c r="E12" i="2" s="1"/>
  <c r="L11" i="2"/>
  <c r="H11" i="2"/>
  <c r="D11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C61" i="1"/>
  <c r="E61" i="1" s="1"/>
  <c r="G61" i="1" s="1"/>
  <c r="I61" i="1" s="1"/>
  <c r="K61" i="1" s="1"/>
  <c r="M61" i="1" s="1"/>
  <c r="O61" i="1" s="1"/>
  <c r="E60" i="1"/>
  <c r="G60" i="1" s="1"/>
  <c r="I60" i="1" s="1"/>
  <c r="K60" i="1" s="1"/>
  <c r="M60" i="1" s="1"/>
  <c r="O60" i="1" s="1"/>
  <c r="Q59" i="1"/>
  <c r="Q58" i="1" s="1"/>
  <c r="P59" i="1"/>
  <c r="N59" i="1"/>
  <c r="N58" i="1" s="1"/>
  <c r="N54" i="1" s="1"/>
  <c r="L59" i="1"/>
  <c r="J59" i="1"/>
  <c r="J58" i="1" s="1"/>
  <c r="J54" i="1" s="1"/>
  <c r="H59" i="1"/>
  <c r="F59" i="1"/>
  <c r="F58" i="1" s="1"/>
  <c r="F54" i="1" s="1"/>
  <c r="D59" i="1"/>
  <c r="C59" i="1"/>
  <c r="E59" i="1" s="1"/>
  <c r="G59" i="1" s="1"/>
  <c r="I59" i="1" s="1"/>
  <c r="K59" i="1" s="1"/>
  <c r="M59" i="1" s="1"/>
  <c r="O59" i="1" s="1"/>
  <c r="P58" i="1"/>
  <c r="L58" i="1"/>
  <c r="L54" i="1" s="1"/>
  <c r="H58" i="1"/>
  <c r="D58" i="1"/>
  <c r="D54" i="1" s="1"/>
  <c r="E57" i="1"/>
  <c r="G57" i="1" s="1"/>
  <c r="I57" i="1" s="1"/>
  <c r="K57" i="1" s="1"/>
  <c r="M57" i="1" s="1"/>
  <c r="O57" i="1" s="1"/>
  <c r="Q56" i="1"/>
  <c r="P56" i="1"/>
  <c r="P55" i="1" s="1"/>
  <c r="N56" i="1"/>
  <c r="L56" i="1"/>
  <c r="L55" i="1" s="1"/>
  <c r="J56" i="1"/>
  <c r="H56" i="1"/>
  <c r="H55" i="1" s="1"/>
  <c r="F56" i="1"/>
  <c r="D56" i="1"/>
  <c r="D55" i="1" s="1"/>
  <c r="C56" i="1"/>
  <c r="Q55" i="1"/>
  <c r="N55" i="1"/>
  <c r="J55" i="1"/>
  <c r="F55" i="1"/>
  <c r="C55" i="1"/>
  <c r="E55" i="1" s="1"/>
  <c r="P54" i="1"/>
  <c r="H54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J52" i="1"/>
  <c r="J51" i="1" s="1"/>
  <c r="H52" i="1"/>
  <c r="F52" i="1"/>
  <c r="F51" i="1" s="1"/>
  <c r="D52" i="1"/>
  <c r="C52" i="1"/>
  <c r="P51" i="1"/>
  <c r="P47" i="1" s="1"/>
  <c r="L51" i="1"/>
  <c r="H51" i="1"/>
  <c r="H47" i="1" s="1"/>
  <c r="D51" i="1"/>
  <c r="G50" i="1"/>
  <c r="I50" i="1" s="1"/>
  <c r="K50" i="1" s="1"/>
  <c r="M50" i="1" s="1"/>
  <c r="O50" i="1" s="1"/>
  <c r="E50" i="1"/>
  <c r="Q49" i="1"/>
  <c r="Q48" i="1" s="1"/>
  <c r="Q47" i="1" s="1"/>
  <c r="P49" i="1"/>
  <c r="N49" i="1"/>
  <c r="N48" i="1" s="1"/>
  <c r="L49" i="1"/>
  <c r="J49" i="1"/>
  <c r="J48" i="1" s="1"/>
  <c r="J47" i="1" s="1"/>
  <c r="J46" i="1" s="1"/>
  <c r="H49" i="1"/>
  <c r="F49" i="1"/>
  <c r="F48" i="1" s="1"/>
  <c r="D49" i="1"/>
  <c r="C49" i="1"/>
  <c r="P48" i="1"/>
  <c r="L48" i="1"/>
  <c r="H48" i="1"/>
  <c r="D48" i="1"/>
  <c r="N47" i="1"/>
  <c r="N46" i="1" s="1"/>
  <c r="F47" i="1"/>
  <c r="F46" i="1" s="1"/>
  <c r="P46" i="1"/>
  <c r="H46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G43" i="1"/>
  <c r="I43" i="1" s="1"/>
  <c r="K43" i="1" s="1"/>
  <c r="M43" i="1" s="1"/>
  <c r="O43" i="1" s="1"/>
  <c r="E43" i="1"/>
  <c r="G42" i="1"/>
  <c r="I42" i="1" s="1"/>
  <c r="K42" i="1" s="1"/>
  <c r="M42" i="1" s="1"/>
  <c r="O42" i="1" s="1"/>
  <c r="E42" i="1"/>
  <c r="Q41" i="1"/>
  <c r="Q40" i="1" s="1"/>
  <c r="P41" i="1"/>
  <c r="C41" i="1"/>
  <c r="E41" i="1" s="1"/>
  <c r="G41" i="1" s="1"/>
  <c r="I41" i="1" s="1"/>
  <c r="K41" i="1" s="1"/>
  <c r="M41" i="1" s="1"/>
  <c r="O41" i="1" s="1"/>
  <c r="P40" i="1"/>
  <c r="C40" i="1"/>
  <c r="E40" i="1" s="1"/>
  <c r="G40" i="1" s="1"/>
  <c r="I40" i="1" s="1"/>
  <c r="K40" i="1" s="1"/>
  <c r="M40" i="1" s="1"/>
  <c r="O40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P34" i="1" s="1"/>
  <c r="E33" i="1"/>
  <c r="G33" i="1" s="1"/>
  <c r="I33" i="1" s="1"/>
  <c r="K33" i="1" s="1"/>
  <c r="M33" i="1" s="1"/>
  <c r="O33" i="1" s="1"/>
  <c r="Q32" i="1"/>
  <c r="Q31" i="1" s="1"/>
  <c r="P32" i="1"/>
  <c r="C32" i="1"/>
  <c r="E32" i="1" s="1"/>
  <c r="G32" i="1" s="1"/>
  <c r="I32" i="1" s="1"/>
  <c r="K32" i="1" s="1"/>
  <c r="M32" i="1" s="1"/>
  <c r="O32" i="1" s="1"/>
  <c r="P31" i="1"/>
  <c r="G30" i="1"/>
  <c r="I30" i="1" s="1"/>
  <c r="K30" i="1" s="1"/>
  <c r="M30" i="1" s="1"/>
  <c r="O30" i="1" s="1"/>
  <c r="E30" i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P22" i="1" s="1"/>
  <c r="N23" i="1"/>
  <c r="L23" i="1"/>
  <c r="L22" i="1" s="1"/>
  <c r="J23" i="1"/>
  <c r="H23" i="1"/>
  <c r="H22" i="1" s="1"/>
  <c r="F23" i="1"/>
  <c r="D23" i="1"/>
  <c r="D22" i="1" s="1"/>
  <c r="C23" i="1"/>
  <c r="Q22" i="1"/>
  <c r="N22" i="1"/>
  <c r="J22" i="1"/>
  <c r="F22" i="1"/>
  <c r="C22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20" i="1" s="1"/>
  <c r="G20" i="1" s="1"/>
  <c r="I20" i="1" s="1"/>
  <c r="K20" i="1" s="1"/>
  <c r="M20" i="1" s="1"/>
  <c r="O20" i="1" s="1"/>
  <c r="E19" i="1"/>
  <c r="G19" i="1" s="1"/>
  <c r="I19" i="1" s="1"/>
  <c r="K19" i="1" s="1"/>
  <c r="M19" i="1" s="1"/>
  <c r="O19" i="1" s="1"/>
  <c r="Q18" i="1"/>
  <c r="Q17" i="1" s="1"/>
  <c r="Q11" i="1" s="1"/>
  <c r="P18" i="1"/>
  <c r="N18" i="1"/>
  <c r="N17" i="1" s="1"/>
  <c r="L18" i="1"/>
  <c r="J18" i="1"/>
  <c r="J17" i="1" s="1"/>
  <c r="H18" i="1"/>
  <c r="F18" i="1"/>
  <c r="F17" i="1" s="1"/>
  <c r="D18" i="1"/>
  <c r="C18" i="1"/>
  <c r="E18" i="1" s="1"/>
  <c r="G18" i="1" s="1"/>
  <c r="I18" i="1" s="1"/>
  <c r="K18" i="1" s="1"/>
  <c r="M18" i="1" s="1"/>
  <c r="O18" i="1" s="1"/>
  <c r="P17" i="1"/>
  <c r="L17" i="1"/>
  <c r="H17" i="1"/>
  <c r="D17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P14" i="1"/>
  <c r="N14" i="1"/>
  <c r="L14" i="1"/>
  <c r="J14" i="1"/>
  <c r="H14" i="1"/>
  <c r="F14" i="1"/>
  <c r="D14" i="1"/>
  <c r="C14" i="1"/>
  <c r="E13" i="1"/>
  <c r="G13" i="1" s="1"/>
  <c r="I13" i="1" s="1"/>
  <c r="K13" i="1" s="1"/>
  <c r="M13" i="1" s="1"/>
  <c r="O13" i="1" s="1"/>
  <c r="Q12" i="1"/>
  <c r="P12" i="1"/>
  <c r="N12" i="1"/>
  <c r="L12" i="1"/>
  <c r="J12" i="1"/>
  <c r="H12" i="1"/>
  <c r="F12" i="1"/>
  <c r="D12" i="1"/>
  <c r="C12" i="1"/>
  <c r="D11" i="1" l="1"/>
  <c r="H11" i="1"/>
  <c r="H63" i="1" s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D63" i="2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F11" i="1"/>
  <c r="F63" i="1" s="1"/>
  <c r="J11" i="1"/>
  <c r="J63" i="1" s="1"/>
  <c r="N11" i="1"/>
  <c r="N63" i="1" s="1"/>
  <c r="E14" i="1"/>
  <c r="G14" i="1" s="1"/>
  <c r="I14" i="1" s="1"/>
  <c r="K14" i="1" s="1"/>
  <c r="M14" i="1" s="1"/>
  <c r="O14" i="1" s="1"/>
  <c r="C17" i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G55" i="1"/>
  <c r="I55" i="1" s="1"/>
  <c r="K55" i="1" s="1"/>
  <c r="M55" i="1" s="1"/>
  <c r="O55" i="1" s="1"/>
  <c r="Q54" i="1"/>
  <c r="Q46" i="1" s="1"/>
  <c r="Q63" i="1" s="1"/>
  <c r="G12" i="2"/>
  <c r="I12" i="2" s="1"/>
  <c r="K12" i="2" s="1"/>
  <c r="M12" i="2" s="1"/>
  <c r="O12" i="2" s="1"/>
  <c r="C17" i="2"/>
  <c r="E17" i="2" s="1"/>
  <c r="D47" i="2"/>
  <c r="D46" i="2" s="1"/>
  <c r="H47" i="2"/>
  <c r="H46" i="2" s="1"/>
  <c r="H63" i="2" s="1"/>
  <c r="L47" i="2"/>
  <c r="L46" i="2" s="1"/>
  <c r="L63" i="2" s="1"/>
  <c r="P47" i="2"/>
  <c r="P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N11" i="2" s="1"/>
  <c r="N63" i="2" s="1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Q54" i="2"/>
  <c r="Q46" i="2" s="1"/>
  <c r="P17" i="2"/>
  <c r="P11" i="2" s="1"/>
  <c r="C58" i="1"/>
  <c r="P27" i="2"/>
  <c r="Q34" i="2"/>
  <c r="Q27" i="2" s="1"/>
  <c r="B18" i="3"/>
  <c r="P27" i="1"/>
  <c r="C35" i="1"/>
  <c r="C22" i="2"/>
  <c r="C28" i="2"/>
  <c r="C31" i="2"/>
  <c r="E31" i="2" s="1"/>
  <c r="G31" i="2" s="1"/>
  <c r="I31" i="2" s="1"/>
  <c r="K31" i="2" s="1"/>
  <c r="M31" i="2" s="1"/>
  <c r="O31" i="2" s="1"/>
  <c r="C34" i="2"/>
  <c r="E34" i="2" s="1"/>
  <c r="G34" i="2" s="1"/>
  <c r="I34" i="2" s="1"/>
  <c r="K34" i="2" s="1"/>
  <c r="M34" i="2" s="1"/>
  <c r="O34" i="2" s="1"/>
  <c r="C58" i="2"/>
  <c r="C28" i="1"/>
  <c r="C31" i="1"/>
  <c r="E31" i="1" s="1"/>
  <c r="G31" i="1" s="1"/>
  <c r="I31" i="1" s="1"/>
  <c r="K31" i="1" s="1"/>
  <c r="M31" i="1" s="1"/>
  <c r="O31" i="1" s="1"/>
  <c r="G17" i="2" l="1"/>
  <c r="I17" i="2" s="1"/>
  <c r="K17" i="2" s="1"/>
  <c r="M17" i="2" s="1"/>
  <c r="O17" i="2" s="1"/>
  <c r="E51" i="1"/>
  <c r="G51" i="1" s="1"/>
  <c r="I51" i="1" s="1"/>
  <c r="K51" i="1" s="1"/>
  <c r="M51" i="1" s="1"/>
  <c r="O51" i="1" s="1"/>
  <c r="C47" i="1"/>
  <c r="E47" i="1" s="1"/>
  <c r="G47" i="1" s="1"/>
  <c r="I47" i="1" s="1"/>
  <c r="K47" i="1" s="1"/>
  <c r="M47" i="1" s="1"/>
  <c r="O47" i="1" s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Q63" i="2" s="1"/>
  <c r="E17" i="1"/>
  <c r="G17" i="1" s="1"/>
  <c r="I17" i="1" s="1"/>
  <c r="K17" i="1" s="1"/>
  <c r="M17" i="1" s="1"/>
  <c r="O17" i="1" s="1"/>
  <c r="C11" i="1"/>
  <c r="E11" i="1" s="1"/>
  <c r="G11" i="1" s="1"/>
  <c r="I11" i="1" s="1"/>
  <c r="K11" i="1" s="1"/>
  <c r="M11" i="1" s="1"/>
  <c r="O11" i="1" s="1"/>
  <c r="L63" i="1"/>
  <c r="D63" i="1"/>
  <c r="P63" i="2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C63" i="2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<sst xmlns="http://schemas.openxmlformats.org/spreadsheetml/2006/main" count="311" uniqueCount="151">
  <si>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</si>
  <si>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</si>
  <si>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</si>
  <si>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</si>
  <si>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</si>
  <si>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</si>
  <si>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</si>
  <si>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</si>
  <si>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</si>
  <si>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</si>
  <si>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</si>
  <si>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</si>
  <si>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</si>
  <si>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</si>
  <si>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</si>
  <si>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</si>
  <si>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</si>
  <si>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</si>
  <si>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</si>
  <si>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</si>
  <si>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</si>
  <si>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</si>
  <si>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</si>
  <si>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</si>
  <si>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</si>
  <si>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</si>
  <si>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</si>
  <si>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</si>
  <si>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</si>
  <si>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</si>
  <si>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</si>
  <si>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</si>
  <si>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</si>
  <si>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</si>
  <si>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</si>
  <si>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</si>
  <si>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</si>
  <si>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</si>
  <si>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</si>
  <si>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</si>
  <si>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</si>
  <si>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</si>
  <si>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</si>
  <si>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</si>
  <si>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</si>
  <si>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</si>
  <si>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</si>
  <si>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</si>
  <si>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</si>
  <si>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</si>
  <si>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</si>
  <si>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</si>
  <si>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</si>
  <si>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</si>
  <si>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</si>
  <si>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</si>
  <si>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</si>
  <si>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</si>
  <si>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</si>
  <si>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</si>
  <si>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</si>
  <si>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</si>
  <si>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</si>
  <si>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</si>
  <si>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</si>
  <si>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</si>
  <si>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</si>
  <si>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</si>
  <si>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</si>
  <si>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</si>
  <si>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</si>
  <si>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</si>
  <si>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</si>
  <si>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</si>
  <si>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</si>
  <si>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</si>
  <si>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</si>
  <si>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</si>
  <si>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</si>
  <si>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</si>
  <si>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</si>
  <si>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</si>
  <si>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</si>
  <si>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</si>
  <si>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</si>
  <si>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</si>
  <si>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</si>
  <si>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</si>
  <si>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</si>
  <si>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</si>
  <si>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</si>
  <si>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</si>
  <si>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</si>
  <si>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</si>
  <si>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</si>
  <si>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</si>
  <si>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</si>
  <si>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</si>
  <si>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</si>
  <si>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</si>
  <si>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</si>
  <si>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</si>
  <si>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</si>
  <si>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</si>
  <si>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</si>
  <si>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</si>
  <si>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</si>
  <si>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</si>
  <si>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</si>
  <si>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</si>
  <si>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</si>
  <si>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</si>
  <si>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</si>
  <si>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</si>
  <si>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</si>
  <si>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</si>
  <si>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</si>
  <si>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</si>
  <si>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</si>
  <si>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</si>
  <si>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</si>
  <si>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Приложение 17</t>
  </si>
  <si>
    <t>Приложение 18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</si>
  <si>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</si>
  <si>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</si>
  <si>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</si>
  <si>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</si>
  <si>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</si>
  <si>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</si>
  <si>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</si>
  <si>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</si>
  <si>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</si>
  <si>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</si>
  <si>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</si>
  <si>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</si>
  <si>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</si>
  <si>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Сумма на 2018 год  (тыс.рублей)</t>
  </si>
  <si>
    <t>Источники внутреннего финансирования дефицита бюджета городского округа город Мегион на плановый период 2018 и 2019 годов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</si>
  <si>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</si>
  <si>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</si>
  <si>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</si>
  <si>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</si>
  <si>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городского округа город Мегион на 2017 год</t>
  </si>
  <si>
    <t>городского округа город Мегион на плановый период 2018 и 2019 годов</t>
  </si>
  <si>
    <t>2018 год</t>
  </si>
  <si>
    <t>2019 год</t>
  </si>
  <si>
    <t>от " __" ___ 2016 № ____</t>
  </si>
  <si>
    <t>от "__ "______2016 № ____</t>
  </si>
  <si>
    <t>от "__" _____ 2016 № ______</t>
  </si>
  <si>
    <t>от " __"___  2016 № ____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</si>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</sst>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selection activeCell="S14" sqref="S1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2" t="s">
        <v>119</v>
      </c>
      <c r="E1" s="2"/>
      <c r="G1" s="2"/>
      <c r="I1" s="2"/>
      <c r="K1" s="2"/>
      <c r="M1" s="2"/>
      <c r="O1" s="2"/>
    </row>
    <row r="2" spans="1:17" s="1" customFormat="1" ht="15.75" x14ac:dyDescent="0.25">
      <c r="C2" s="2" t="s">
        <v>0</v>
      </c>
      <c r="E2" s="2"/>
      <c r="G2" s="2"/>
      <c r="I2" s="2"/>
      <c r="K2" s="2"/>
      <c r="M2" s="2"/>
      <c r="O2" s="2"/>
    </row>
    <row r="3" spans="1:17" x14ac:dyDescent="0.25">
      <c r="C3" s="3" t="s">
        <v>1</v>
      </c>
    </row>
    <row r="4" spans="1:17" s="1" customFormat="1" ht="15.75" x14ac:dyDescent="0.25">
      <c r="C4" s="2" t="s">
        <v>146</v>
      </c>
      <c r="E4" s="2"/>
      <c r="G4" s="2"/>
      <c r="I4" s="2"/>
      <c r="K4" s="2"/>
      <c r="M4" s="2"/>
      <c r="O4" s="2"/>
    </row>
    <row r="6" spans="1:17" x14ac:dyDescent="0.25">
      <c r="A6" s="54" t="s">
        <v>134</v>
      </c>
      <c r="B6" s="54"/>
      <c r="C6" s="54"/>
    </row>
    <row r="7" spans="1:17" x14ac:dyDescent="0.25">
      <c r="A7" s="55"/>
      <c r="B7" s="55"/>
      <c r="C7" s="55"/>
    </row>
    <row r="8" spans="1:17" x14ac:dyDescent="0.25">
      <c r="A8" s="56" t="s">
        <v>2</v>
      </c>
      <c r="B8" s="57" t="s">
        <v>3</v>
      </c>
      <c r="C8" s="51" t="s">
        <v>135</v>
      </c>
      <c r="D8" s="52" t="s">
        <v>5</v>
      </c>
      <c r="E8" s="51"/>
      <c r="F8" s="52" t="s">
        <v>6</v>
      </c>
      <c r="G8" s="51"/>
      <c r="H8" s="52" t="s">
        <v>7</v>
      </c>
      <c r="I8" s="51"/>
      <c r="J8" s="52" t="s">
        <v>8</v>
      </c>
      <c r="K8" s="51"/>
      <c r="L8" s="52" t="s">
        <v>9</v>
      </c>
      <c r="M8" s="51"/>
      <c r="N8" s="52" t="s">
        <v>10</v>
      </c>
      <c r="O8" s="51" t="s">
        <v>11</v>
      </c>
      <c r="P8" s="51" t="s">
        <v>12</v>
      </c>
      <c r="Q8" s="51" t="s">
        <v>13</v>
      </c>
    </row>
    <row r="9" spans="1:17" x14ac:dyDescent="0.25">
      <c r="A9" s="56"/>
      <c r="B9" s="57"/>
      <c r="C9" s="51"/>
      <c r="D9" s="53"/>
      <c r="E9" s="51"/>
      <c r="F9" s="53"/>
      <c r="G9" s="51"/>
      <c r="H9" s="53"/>
      <c r="I9" s="51"/>
      <c r="J9" s="53"/>
      <c r="K9" s="51"/>
      <c r="L9" s="53"/>
      <c r="M9" s="51"/>
      <c r="N9" s="53"/>
      <c r="O9" s="51"/>
      <c r="P9" s="51"/>
      <c r="Q9" s="51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122185.1</v>
      </c>
      <c r="D11" s="11">
        <f t="shared" ref="D11" si="0">SUM(D12+D17+D22)</f>
        <v>0</v>
      </c>
      <c r="E11" s="12">
        <f t="shared" ref="E11:E63" si="1">SUM(C11+D11)</f>
        <v>122185.1</v>
      </c>
      <c r="F11" s="11">
        <f t="shared" ref="F11" si="2">SUM(F12+F17+F22)</f>
        <v>0</v>
      </c>
      <c r="G11" s="12">
        <f>SUM(E11:F11)</f>
        <v>122185.1</v>
      </c>
      <c r="H11" s="11">
        <f t="shared" ref="H11:J11" si="3">SUM(H12+H17+H22)</f>
        <v>0</v>
      </c>
      <c r="I11" s="12">
        <f>SUM(G11:H11)</f>
        <v>122185.1</v>
      </c>
      <c r="J11" s="11">
        <f t="shared" si="3"/>
        <v>0</v>
      </c>
      <c r="K11" s="12">
        <f>SUM(I11:J11)</f>
        <v>122185.1</v>
      </c>
      <c r="L11" s="11">
        <f t="shared" ref="L11:N11" si="4">SUM(L12+L17+L22)</f>
        <v>0</v>
      </c>
      <c r="M11" s="12">
        <f>SUM(K11:L11)</f>
        <v>122185.1</v>
      </c>
      <c r="N11" s="11">
        <f t="shared" si="4"/>
        <v>0</v>
      </c>
      <c r="O11" s="12">
        <f>SUM(M11:N11)</f>
        <v>122185.1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47">
        <f>SUM(C18+C20)</f>
        <v>122185.1</v>
      </c>
      <c r="D17" s="11">
        <f t="shared" ref="D17" si="18">SUM(D18+D20)</f>
        <v>0</v>
      </c>
      <c r="E17" s="12">
        <f t="shared" si="1"/>
        <v>122185.1</v>
      </c>
      <c r="F17" s="11">
        <f t="shared" ref="F17" si="19">SUM(F18+F20)</f>
        <v>0</v>
      </c>
      <c r="G17" s="12">
        <f t="shared" si="7"/>
        <v>122185.1</v>
      </c>
      <c r="H17" s="11">
        <f t="shared" ref="H17:J17" si="20">SUM(H18+H20)</f>
        <v>0</v>
      </c>
      <c r="I17" s="12">
        <f t="shared" si="9"/>
        <v>122185.1</v>
      </c>
      <c r="J17" s="11">
        <f t="shared" si="20"/>
        <v>0</v>
      </c>
      <c r="K17" s="12">
        <f t="shared" si="10"/>
        <v>122185.1</v>
      </c>
      <c r="L17" s="11">
        <f t="shared" ref="L17:N17" si="21">SUM(L18+L20)</f>
        <v>0</v>
      </c>
      <c r="M17" s="12">
        <f t="shared" si="12"/>
        <v>122185.1</v>
      </c>
      <c r="N17" s="11">
        <f t="shared" si="21"/>
        <v>0</v>
      </c>
      <c r="O17" s="12">
        <f t="shared" si="13"/>
        <v>122185.1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48">
        <f>SUM(C19)</f>
        <v>122185.1</v>
      </c>
      <c r="D18" s="18">
        <f t="shared" ref="D18:N18" si="22">SUM(D19)</f>
        <v>0</v>
      </c>
      <c r="E18" s="12">
        <f t="shared" si="1"/>
        <v>122185.1</v>
      </c>
      <c r="F18" s="18">
        <f t="shared" si="22"/>
        <v>0</v>
      </c>
      <c r="G18" s="12">
        <f t="shared" si="7"/>
        <v>122185.1</v>
      </c>
      <c r="H18" s="18">
        <f t="shared" si="22"/>
        <v>0</v>
      </c>
      <c r="I18" s="12">
        <f t="shared" si="9"/>
        <v>122185.1</v>
      </c>
      <c r="J18" s="18">
        <f t="shared" si="22"/>
        <v>0</v>
      </c>
      <c r="K18" s="12">
        <f t="shared" si="10"/>
        <v>122185.1</v>
      </c>
      <c r="L18" s="18">
        <f t="shared" si="22"/>
        <v>0</v>
      </c>
      <c r="M18" s="12">
        <f t="shared" si="12"/>
        <v>122185.1</v>
      </c>
      <c r="N18" s="18">
        <f t="shared" si="22"/>
        <v>0</v>
      </c>
      <c r="O18" s="12">
        <f t="shared" si="13"/>
        <v>122185.1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123</v>
      </c>
      <c r="C19" s="48">
        <v>122185.1</v>
      </c>
      <c r="D19" s="16"/>
      <c r="E19" s="12">
        <f t="shared" si="1"/>
        <v>122185.1</v>
      </c>
      <c r="F19" s="16"/>
      <c r="G19" s="12">
        <f t="shared" si="7"/>
        <v>122185.1</v>
      </c>
      <c r="H19" s="19"/>
      <c r="I19" s="12">
        <f t="shared" si="9"/>
        <v>122185.1</v>
      </c>
      <c r="J19" s="19"/>
      <c r="K19" s="12">
        <f t="shared" si="10"/>
        <v>122185.1</v>
      </c>
      <c r="L19" s="17"/>
      <c r="M19" s="12">
        <f t="shared" si="12"/>
        <v>122185.1</v>
      </c>
      <c r="N19" s="17"/>
      <c r="O19" s="12">
        <f t="shared" si="13"/>
        <v>122185.1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48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124</v>
      </c>
      <c r="C21" s="48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125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50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126</v>
      </c>
      <c r="C26" s="50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49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-3880787.3</v>
      </c>
      <c r="D47" s="26">
        <f t="shared" ref="D47" si="34">D51+D48</f>
        <v>0</v>
      </c>
      <c r="E47" s="12">
        <f t="shared" si="1"/>
        <v>-3880787.3</v>
      </c>
      <c r="F47" s="26">
        <f t="shared" ref="F47" si="35">F51+F48</f>
        <v>0</v>
      </c>
      <c r="G47" s="12">
        <f t="shared" si="7"/>
        <v>-3880787.3</v>
      </c>
      <c r="H47" s="26">
        <f t="shared" ref="H47:J47" si="36">H51+H48</f>
        <v>0</v>
      </c>
      <c r="I47" s="12">
        <f t="shared" si="9"/>
        <v>-3880787.3</v>
      </c>
      <c r="J47" s="26">
        <f t="shared" si="36"/>
        <v>0</v>
      </c>
      <c r="K47" s="12">
        <f t="shared" si="10"/>
        <v>-3880787.3</v>
      </c>
      <c r="L47" s="26">
        <f t="shared" ref="L47:N47" si="37">L51+L48</f>
        <v>0</v>
      </c>
      <c r="M47" s="12">
        <f t="shared" si="12"/>
        <v>-3880787.3</v>
      </c>
      <c r="N47" s="26">
        <f t="shared" si="37"/>
        <v>0</v>
      </c>
      <c r="O47" s="12">
        <f t="shared" si="13"/>
        <v>-3880787.3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127</v>
      </c>
      <c r="C51" s="50">
        <f>C52</f>
        <v>-3880787.3</v>
      </c>
      <c r="D51" s="30">
        <f t="shared" ref="D51:N52" si="39">D52</f>
        <v>0</v>
      </c>
      <c r="E51" s="12">
        <f t="shared" si="1"/>
        <v>-3880787.3</v>
      </c>
      <c r="F51" s="30">
        <f t="shared" si="39"/>
        <v>0</v>
      </c>
      <c r="G51" s="12">
        <f t="shared" si="7"/>
        <v>-3880787.3</v>
      </c>
      <c r="H51" s="30">
        <f t="shared" si="39"/>
        <v>0</v>
      </c>
      <c r="I51" s="12">
        <f t="shared" si="9"/>
        <v>-3880787.3</v>
      </c>
      <c r="J51" s="30">
        <f t="shared" si="39"/>
        <v>0</v>
      </c>
      <c r="K51" s="12">
        <f t="shared" si="10"/>
        <v>-3880787.3</v>
      </c>
      <c r="L51" s="26">
        <f t="shared" si="39"/>
        <v>0</v>
      </c>
      <c r="M51" s="12">
        <f t="shared" si="12"/>
        <v>-3880787.3</v>
      </c>
      <c r="N51" s="26">
        <f t="shared" si="39"/>
        <v>0</v>
      </c>
      <c r="O51" s="12">
        <f t="shared" si="13"/>
        <v>-3880787.3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128</v>
      </c>
      <c r="C52" s="50">
        <f>C53</f>
        <v>-3880787.3</v>
      </c>
      <c r="D52" s="30">
        <f t="shared" si="39"/>
        <v>0</v>
      </c>
      <c r="E52" s="12">
        <f t="shared" si="1"/>
        <v>-3880787.3</v>
      </c>
      <c r="F52" s="30">
        <f t="shared" si="39"/>
        <v>0</v>
      </c>
      <c r="G52" s="12">
        <f t="shared" si="7"/>
        <v>-3880787.3</v>
      </c>
      <c r="H52" s="30">
        <f t="shared" si="39"/>
        <v>0</v>
      </c>
      <c r="I52" s="12">
        <f t="shared" si="9"/>
        <v>-3880787.3</v>
      </c>
      <c r="J52" s="30">
        <f t="shared" si="39"/>
        <v>0</v>
      </c>
      <c r="K52" s="12">
        <f t="shared" si="10"/>
        <v>-3880787.3</v>
      </c>
      <c r="L52" s="26">
        <f t="shared" si="39"/>
        <v>0</v>
      </c>
      <c r="M52" s="12">
        <f t="shared" si="12"/>
        <v>-3880787.3</v>
      </c>
      <c r="N52" s="26">
        <f t="shared" si="39"/>
        <v>0</v>
      </c>
      <c r="O52" s="12">
        <f t="shared" si="13"/>
        <v>-3880787.3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129</v>
      </c>
      <c r="C53" s="50">
        <v>-3880787.3</v>
      </c>
      <c r="D53" s="27"/>
      <c r="E53" s="12">
        <f t="shared" si="1"/>
        <v>-3880787.3</v>
      </c>
      <c r="F53" s="27"/>
      <c r="G53" s="12">
        <f t="shared" si="7"/>
        <v>-3880787.3</v>
      </c>
      <c r="H53" s="27"/>
      <c r="I53" s="12">
        <f t="shared" si="9"/>
        <v>-3880787.3</v>
      </c>
      <c r="J53" s="27"/>
      <c r="K53" s="12">
        <f t="shared" si="10"/>
        <v>-3880787.3</v>
      </c>
      <c r="L53" s="28"/>
      <c r="M53" s="12">
        <f t="shared" si="12"/>
        <v>-3880787.3</v>
      </c>
      <c r="N53" s="28"/>
      <c r="O53" s="12">
        <f t="shared" si="13"/>
        <v>-3880787.3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3880787.3</v>
      </c>
      <c r="D54" s="30">
        <f>SUM(D555+D58)</f>
        <v>0</v>
      </c>
      <c r="E54" s="12">
        <f t="shared" si="1"/>
        <v>3880787.3</v>
      </c>
      <c r="F54" s="30">
        <f>SUM(F555+F58)</f>
        <v>0</v>
      </c>
      <c r="G54" s="12">
        <f t="shared" si="7"/>
        <v>3880787.3</v>
      </c>
      <c r="H54" s="30">
        <f>SUM(H555+H58)</f>
        <v>0</v>
      </c>
      <c r="I54" s="12">
        <f t="shared" si="9"/>
        <v>3880787.3</v>
      </c>
      <c r="J54" s="30">
        <f>SUM(J555+J58)</f>
        <v>0</v>
      </c>
      <c r="K54" s="12">
        <f t="shared" si="10"/>
        <v>3880787.3</v>
      </c>
      <c r="L54" s="26">
        <f>SUM(L555+L58)</f>
        <v>0</v>
      </c>
      <c r="M54" s="12">
        <f t="shared" si="12"/>
        <v>3880787.3</v>
      </c>
      <c r="N54" s="26">
        <f>SUM(N555+N58)</f>
        <v>0</v>
      </c>
      <c r="O54" s="12">
        <f t="shared" si="13"/>
        <v>3880787.3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3880787.3</v>
      </c>
      <c r="D58" s="26">
        <f t="shared" ref="D58" si="41">D59-D61</f>
        <v>0</v>
      </c>
      <c r="E58" s="12">
        <f t="shared" si="1"/>
        <v>3880787.3</v>
      </c>
      <c r="F58" s="26">
        <f t="shared" ref="F58" si="42">F59-F61</f>
        <v>0</v>
      </c>
      <c r="G58" s="12">
        <f t="shared" si="7"/>
        <v>3880787.3</v>
      </c>
      <c r="H58" s="26">
        <f t="shared" ref="H58:J58" si="43">H59-H61</f>
        <v>0</v>
      </c>
      <c r="I58" s="12">
        <f t="shared" si="9"/>
        <v>3880787.3</v>
      </c>
      <c r="J58" s="26">
        <f t="shared" si="43"/>
        <v>0</v>
      </c>
      <c r="K58" s="12">
        <f t="shared" si="10"/>
        <v>3880787.3</v>
      </c>
      <c r="L58" s="26">
        <f t="shared" ref="L58:N58" si="44">L59-L61</f>
        <v>0</v>
      </c>
      <c r="M58" s="12">
        <f t="shared" si="12"/>
        <v>3880787.3</v>
      </c>
      <c r="N58" s="26">
        <f t="shared" si="44"/>
        <v>0</v>
      </c>
      <c r="O58" s="12">
        <f t="shared" si="13"/>
        <v>3880787.3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130</v>
      </c>
      <c r="C59" s="50">
        <f>SUM(C60)</f>
        <v>3880787.3</v>
      </c>
      <c r="D59" s="26">
        <f t="shared" ref="D59:N59" si="45">SUM(D60)</f>
        <v>0</v>
      </c>
      <c r="E59" s="12">
        <f t="shared" si="1"/>
        <v>3880787.3</v>
      </c>
      <c r="F59" s="26">
        <f t="shared" si="45"/>
        <v>0</v>
      </c>
      <c r="G59" s="12">
        <f t="shared" si="7"/>
        <v>3880787.3</v>
      </c>
      <c r="H59" s="26">
        <f t="shared" si="45"/>
        <v>0</v>
      </c>
      <c r="I59" s="12">
        <f t="shared" si="9"/>
        <v>3880787.3</v>
      </c>
      <c r="J59" s="26">
        <f t="shared" si="45"/>
        <v>0</v>
      </c>
      <c r="K59" s="12">
        <f t="shared" si="10"/>
        <v>3880787.3</v>
      </c>
      <c r="L59" s="26">
        <f t="shared" si="45"/>
        <v>0</v>
      </c>
      <c r="M59" s="12">
        <f t="shared" si="12"/>
        <v>3880787.3</v>
      </c>
      <c r="N59" s="26">
        <f t="shared" si="45"/>
        <v>0</v>
      </c>
      <c r="O59" s="12">
        <f t="shared" si="13"/>
        <v>3880787.3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131</v>
      </c>
      <c r="C60" s="50">
        <v>3880787.3</v>
      </c>
      <c r="D60" s="27"/>
      <c r="E60" s="12">
        <f t="shared" si="1"/>
        <v>3880787.3</v>
      </c>
      <c r="F60" s="27"/>
      <c r="G60" s="12">
        <f t="shared" si="7"/>
        <v>3880787.3</v>
      </c>
      <c r="H60" s="27"/>
      <c r="I60" s="12">
        <f t="shared" si="9"/>
        <v>3880787.3</v>
      </c>
      <c r="J60" s="27"/>
      <c r="K60" s="12">
        <f t="shared" si="10"/>
        <v>3880787.3</v>
      </c>
      <c r="L60" s="28"/>
      <c r="M60" s="12">
        <f t="shared" si="12"/>
        <v>3880787.3</v>
      </c>
      <c r="N60" s="28"/>
      <c r="O60" s="12">
        <f t="shared" si="13"/>
        <v>3880787.3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132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133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47">
        <f>C11+C46</f>
        <v>122185.1</v>
      </c>
      <c r="D63" s="11">
        <f t="shared" ref="D63" si="47">D11+D46</f>
        <v>0</v>
      </c>
      <c r="E63" s="12">
        <f t="shared" si="1"/>
        <v>122185.1</v>
      </c>
      <c r="F63" s="18">
        <f t="shared" ref="F63" si="48">F11+F46</f>
        <v>0</v>
      </c>
      <c r="G63" s="12">
        <f t="shared" si="7"/>
        <v>122185.1</v>
      </c>
      <c r="H63" s="18">
        <f t="shared" ref="H63:J63" si="49">H11+H46</f>
        <v>0</v>
      </c>
      <c r="I63" s="12">
        <f t="shared" si="9"/>
        <v>122185.1</v>
      </c>
      <c r="J63" s="18">
        <f t="shared" si="49"/>
        <v>0</v>
      </c>
      <c r="K63" s="12">
        <f t="shared" si="10"/>
        <v>122185.1</v>
      </c>
      <c r="L63" s="18">
        <f t="shared" ref="L63:N63" si="50">L11+L46</f>
        <v>0</v>
      </c>
      <c r="M63" s="12">
        <f t="shared" si="12"/>
        <v>122185.1</v>
      </c>
      <c r="N63" s="18">
        <f t="shared" si="50"/>
        <v>0</v>
      </c>
      <c r="O63" s="12">
        <f t="shared" si="13"/>
        <v>122185.1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70866141732283472" right="0" top="0.7480314960629921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Q11" sqref="Q11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1" hidden="1" customWidth="1"/>
    <col min="19" max="19" width="11.85546875" style="41" hidden="1" customWidth="1"/>
    <col min="20" max="20" width="11.42578125" style="41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120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40"/>
      <c r="S2" s="40"/>
      <c r="T2" s="40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147</v>
      </c>
      <c r="R4" s="40"/>
      <c r="S4" s="40"/>
      <c r="T4" s="40"/>
    </row>
    <row r="6" spans="1:20" x14ac:dyDescent="0.25">
      <c r="A6" s="54" t="s">
        <v>137</v>
      </c>
      <c r="B6" s="54"/>
      <c r="C6" s="54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20" x14ac:dyDescent="0.25">
      <c r="A7" s="55"/>
      <c r="B7" s="55"/>
      <c r="C7" s="5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20" ht="15" customHeight="1" x14ac:dyDescent="0.25">
      <c r="A8" s="56" t="s">
        <v>2</v>
      </c>
      <c r="B8" s="57" t="s">
        <v>3</v>
      </c>
      <c r="C8" s="51" t="s">
        <v>4</v>
      </c>
      <c r="D8" s="52" t="s">
        <v>5</v>
      </c>
      <c r="E8" s="51"/>
      <c r="F8" s="52" t="s">
        <v>6</v>
      </c>
      <c r="G8" s="51"/>
      <c r="H8" s="52" t="s">
        <v>7</v>
      </c>
      <c r="I8" s="51"/>
      <c r="J8" s="52" t="s">
        <v>8</v>
      </c>
      <c r="K8" s="51"/>
      <c r="L8" s="52" t="s">
        <v>9</v>
      </c>
      <c r="M8" s="51"/>
      <c r="N8" s="52" t="s">
        <v>10</v>
      </c>
      <c r="O8" s="51" t="s">
        <v>11</v>
      </c>
      <c r="P8" s="51" t="s">
        <v>136</v>
      </c>
      <c r="Q8" s="51" t="s">
        <v>138</v>
      </c>
      <c r="R8" s="58" t="s">
        <v>139</v>
      </c>
      <c r="S8" s="58" t="s">
        <v>140</v>
      </c>
      <c r="T8" s="58" t="s">
        <v>141</v>
      </c>
    </row>
    <row r="9" spans="1:20" x14ac:dyDescent="0.25">
      <c r="A9" s="56"/>
      <c r="B9" s="57"/>
      <c r="C9" s="51"/>
      <c r="D9" s="53"/>
      <c r="E9" s="51"/>
      <c r="F9" s="53"/>
      <c r="G9" s="51"/>
      <c r="H9" s="53"/>
      <c r="I9" s="51"/>
      <c r="J9" s="53"/>
      <c r="K9" s="51"/>
      <c r="L9" s="53"/>
      <c r="M9" s="51"/>
      <c r="N9" s="53"/>
      <c r="O9" s="51"/>
      <c r="P9" s="51"/>
      <c r="Q9" s="51"/>
      <c r="R9" s="58"/>
      <c r="S9" s="58"/>
      <c r="T9" s="58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150</v>
      </c>
      <c r="R10" s="42" t="s">
        <v>14</v>
      </c>
      <c r="S10" s="42" t="s">
        <v>14</v>
      </c>
      <c r="T10" s="42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7">
        <f>SUM(P12+P17+P22)</f>
        <v>111332.4</v>
      </c>
      <c r="Q11" s="47">
        <f>SUM(Q12+Q17+Q22)</f>
        <v>100782.80000000002</v>
      </c>
      <c r="R11" s="43">
        <f>SUM(R12+R17+R22)</f>
        <v>96441.8</v>
      </c>
      <c r="S11" s="43">
        <f>SUM(S12+S17+S22)</f>
        <v>98451.8</v>
      </c>
      <c r="T11" s="43">
        <f>SUM(T12+T17+T22)</f>
        <v>100515.3</v>
      </c>
    </row>
    <row r="12" spans="1:20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7">
        <f>P14</f>
        <v>0</v>
      </c>
      <c r="Q12" s="47">
        <f>Q14</f>
        <v>0</v>
      </c>
      <c r="R12" s="43">
        <f>R14</f>
        <v>0</v>
      </c>
      <c r="S12" s="43">
        <f>S14</f>
        <v>0</v>
      </c>
      <c r="T12" s="43">
        <f>T14</f>
        <v>0</v>
      </c>
    </row>
    <row r="13" spans="1:20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4" t="s">
        <v>22</v>
      </c>
      <c r="S13" s="44" t="s">
        <v>22</v>
      </c>
      <c r="T13" s="44" t="s">
        <v>22</v>
      </c>
    </row>
    <row r="14" spans="1:20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8">
        <f>P16</f>
        <v>0</v>
      </c>
      <c r="Q14" s="48">
        <f>Q16</f>
        <v>0</v>
      </c>
      <c r="R14" s="45">
        <f>R16</f>
        <v>0</v>
      </c>
      <c r="S14" s="45">
        <f>S16</f>
        <v>0</v>
      </c>
      <c r="T14" s="45">
        <f>T16</f>
        <v>0</v>
      </c>
    </row>
    <row r="15" spans="1:20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8">
        <f>SUM(P16)</f>
        <v>0</v>
      </c>
      <c r="Q15" s="48">
        <f>SUM(Q16)</f>
        <v>0</v>
      </c>
      <c r="R15" s="46">
        <f>SUM(R16)</f>
        <v>0</v>
      </c>
      <c r="S15" s="46">
        <f>SUM(S16)</f>
        <v>0</v>
      </c>
      <c r="T15" s="46">
        <f>SUM(T16)</f>
        <v>0</v>
      </c>
    </row>
    <row r="16" spans="1:20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8">
        <v>0</v>
      </c>
      <c r="Q16" s="48">
        <v>0</v>
      </c>
      <c r="R16" s="46">
        <v>0</v>
      </c>
      <c r="S16" s="46">
        <v>0</v>
      </c>
      <c r="T16" s="46">
        <v>0</v>
      </c>
    </row>
    <row r="17" spans="1:20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7">
        <f>SUM(P18+P20)</f>
        <v>111332.4</v>
      </c>
      <c r="Q17" s="47">
        <f>SUM(Q18+Q20)</f>
        <v>100782.80000000002</v>
      </c>
      <c r="R17" s="43">
        <f>SUM(R18+R20)</f>
        <v>96441.8</v>
      </c>
      <c r="S17" s="43">
        <f>SUM(S18+S20)</f>
        <v>98451.8</v>
      </c>
      <c r="T17" s="43">
        <f>SUM(T18+T20)</f>
        <v>100515.3</v>
      </c>
    </row>
    <row r="18" spans="1:20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8">
        <f>SUM(P19)</f>
        <v>233517.5</v>
      </c>
      <c r="Q18" s="48">
        <f>SUM(Q19)</f>
        <v>212115.20000000001</v>
      </c>
      <c r="R18" s="46">
        <f>SUM(R19)</f>
        <v>197224.6</v>
      </c>
      <c r="S18" s="46">
        <f>SUM(S19)</f>
        <v>194893.6</v>
      </c>
      <c r="T18" s="46">
        <f>SUM(T19)</f>
        <v>198967.1</v>
      </c>
    </row>
    <row r="19" spans="1:20" ht="30" x14ac:dyDescent="0.25">
      <c r="A19" s="13" t="s">
        <v>33</v>
      </c>
      <c r="B19" s="14" t="s">
        <v>123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8">
        <v>233517.5</v>
      </c>
      <c r="Q19" s="48">
        <v>212115.20000000001</v>
      </c>
      <c r="R19" s="46">
        <v>197224.6</v>
      </c>
      <c r="S19" s="46">
        <v>194893.6</v>
      </c>
      <c r="T19" s="46">
        <v>198967.1</v>
      </c>
    </row>
    <row r="20" spans="1:20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8">
        <f>SUM(P21)</f>
        <v>-122185.1</v>
      </c>
      <c r="Q20" s="48">
        <f>SUM(Q21)</f>
        <v>-111332.4</v>
      </c>
      <c r="R20" s="46">
        <f>SUM(R21)</f>
        <v>-100782.8</v>
      </c>
      <c r="S20" s="46">
        <f>SUM(S21)</f>
        <v>-96441.8</v>
      </c>
      <c r="T20" s="46">
        <f>SUM(T21)</f>
        <v>-98451.8</v>
      </c>
    </row>
    <row r="21" spans="1:20" ht="30" x14ac:dyDescent="0.25">
      <c r="A21" s="13" t="s">
        <v>36</v>
      </c>
      <c r="B21" s="14" t="s">
        <v>124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8">
        <v>-122185.1</v>
      </c>
      <c r="Q21" s="48">
        <v>-111332.4</v>
      </c>
      <c r="R21" s="46">
        <v>-100782.8</v>
      </c>
      <c r="S21" s="46">
        <v>-96441.8</v>
      </c>
      <c r="T21" s="46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9">
        <f>P23+P25</f>
        <v>0</v>
      </c>
      <c r="Q22" s="49">
        <f>Q23+Q25</f>
        <v>0</v>
      </c>
      <c r="R22" s="43">
        <f>R23+R25</f>
        <v>0</v>
      </c>
      <c r="S22" s="43">
        <f>S23+S25</f>
        <v>0</v>
      </c>
      <c r="T22" s="43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0">
        <f>P24</f>
        <v>0</v>
      </c>
      <c r="Q23" s="50">
        <f>Q24</f>
        <v>0</v>
      </c>
      <c r="R23" s="46">
        <f>R24</f>
        <v>0</v>
      </c>
      <c r="S23" s="46">
        <f>S24</f>
        <v>0</v>
      </c>
      <c r="T23" s="46">
        <f>T24</f>
        <v>0</v>
      </c>
    </row>
    <row r="24" spans="1:20" s="23" customFormat="1" ht="30" x14ac:dyDescent="0.25">
      <c r="A24" s="24" t="s">
        <v>41</v>
      </c>
      <c r="B24" s="25" t="s">
        <v>125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0"/>
      <c r="Q24" s="50"/>
      <c r="R24" s="46"/>
      <c r="S24" s="46"/>
      <c r="T24" s="46"/>
    </row>
    <row r="25" spans="1:20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0">
        <f>SUM(P26)</f>
        <v>0</v>
      </c>
      <c r="Q25" s="50">
        <f>SUM(Q26)</f>
        <v>0</v>
      </c>
      <c r="R25" s="46">
        <f>SUM(R26)</f>
        <v>0</v>
      </c>
      <c r="S25" s="46">
        <f>SUM(S26)</f>
        <v>0</v>
      </c>
      <c r="T25" s="46">
        <f>SUM(T26)</f>
        <v>0</v>
      </c>
    </row>
    <row r="26" spans="1:20" s="23" customFormat="1" ht="45" x14ac:dyDescent="0.25">
      <c r="A26" s="24" t="s">
        <v>44</v>
      </c>
      <c r="B26" s="25" t="s">
        <v>126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0">
        <v>0</v>
      </c>
      <c r="Q26" s="50"/>
      <c r="R26" s="46"/>
      <c r="S26" s="46"/>
      <c r="T26" s="46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9">
        <f>P28+P31+P34</f>
        <v>0</v>
      </c>
      <c r="Q27" s="49">
        <f>Q28+Q31+Q34</f>
        <v>0</v>
      </c>
      <c r="R27" s="43">
        <f>R28+R31+R34</f>
        <v>0</v>
      </c>
      <c r="S27" s="43">
        <f>S28+S31+S34</f>
        <v>0</v>
      </c>
      <c r="T27" s="43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0">
        <f t="shared" ref="P28:T29" si="30">P29</f>
        <v>0</v>
      </c>
      <c r="Q28" s="50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f t="shared" si="30"/>
        <v>0</v>
      </c>
      <c r="Q29" s="50">
        <f t="shared" si="30"/>
        <v>0</v>
      </c>
      <c r="R29" s="46">
        <f t="shared" si="30"/>
        <v>0</v>
      </c>
      <c r="S29" s="46">
        <f t="shared" si="30"/>
        <v>0</v>
      </c>
      <c r="T29" s="46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0">
        <v>0</v>
      </c>
      <c r="Q30" s="50">
        <v>0</v>
      </c>
      <c r="R30" s="46">
        <v>0</v>
      </c>
      <c r="S30" s="46">
        <v>0</v>
      </c>
      <c r="T30" s="46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1">P32</f>
        <v>0</v>
      </c>
      <c r="Q31" s="50">
        <f t="shared" si="31"/>
        <v>0</v>
      </c>
      <c r="R31" s="46">
        <f t="shared" si="31"/>
        <v>0</v>
      </c>
      <c r="S31" s="46">
        <f t="shared" si="31"/>
        <v>0</v>
      </c>
      <c r="T31" s="46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1"/>
        <v>0</v>
      </c>
      <c r="Q32" s="50">
        <f t="shared" si="31"/>
        <v>0</v>
      </c>
      <c r="R32" s="46">
        <f t="shared" si="31"/>
        <v>0</v>
      </c>
      <c r="S32" s="46">
        <f t="shared" si="31"/>
        <v>0</v>
      </c>
      <c r="T32" s="46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>P35+P40</f>
        <v>0</v>
      </c>
      <c r="Q34" s="50">
        <f>Q35+Q40</f>
        <v>0</v>
      </c>
      <c r="R34" s="46">
        <f>R35+R40</f>
        <v>0</v>
      </c>
      <c r="S34" s="46">
        <f>S35+S40</f>
        <v>0</v>
      </c>
      <c r="T34" s="46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>P36+P38</f>
        <v>0</v>
      </c>
      <c r="Q35" s="50">
        <f>Q36+Q38</f>
        <v>0</v>
      </c>
      <c r="R35" s="46">
        <f>R36+R38</f>
        <v>0</v>
      </c>
      <c r="S35" s="46">
        <f>S36+S38</f>
        <v>0</v>
      </c>
      <c r="T35" s="46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f>P37</f>
        <v>0</v>
      </c>
      <c r="Q36" s="50">
        <f>Q37</f>
        <v>0</v>
      </c>
      <c r="R36" s="46">
        <f>R37</f>
        <v>0</v>
      </c>
      <c r="S36" s="46">
        <f>S37</f>
        <v>0</v>
      </c>
      <c r="T36" s="46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v>0</v>
      </c>
      <c r="Q37" s="50">
        <v>0</v>
      </c>
      <c r="R37" s="46">
        <v>0</v>
      </c>
      <c r="S37" s="46">
        <v>0</v>
      </c>
      <c r="T37" s="46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</f>
        <v>0</v>
      </c>
      <c r="Q38" s="50">
        <f>Q39</f>
        <v>0</v>
      </c>
      <c r="R38" s="46">
        <f>R39</f>
        <v>0</v>
      </c>
      <c r="S38" s="46">
        <f>S39</f>
        <v>0</v>
      </c>
      <c r="T38" s="46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v>0</v>
      </c>
      <c r="Q39" s="50">
        <v>0</v>
      </c>
      <c r="R39" s="46">
        <v>0</v>
      </c>
      <c r="S39" s="46">
        <v>0</v>
      </c>
      <c r="T39" s="46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f t="shared" ref="P40:T41" si="32">P41</f>
        <v>0</v>
      </c>
      <c r="Q40" s="50">
        <f t="shared" si="32"/>
        <v>0</v>
      </c>
      <c r="R40" s="46">
        <f t="shared" si="32"/>
        <v>0</v>
      </c>
      <c r="S40" s="46">
        <f t="shared" si="32"/>
        <v>0</v>
      </c>
      <c r="T40" s="46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 t="shared" si="32"/>
        <v>0</v>
      </c>
      <c r="Q41" s="50">
        <f t="shared" si="32"/>
        <v>0</v>
      </c>
      <c r="R41" s="46">
        <f t="shared" si="32"/>
        <v>0</v>
      </c>
      <c r="S41" s="46">
        <f t="shared" si="32"/>
        <v>0</v>
      </c>
      <c r="T41" s="46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v>0</v>
      </c>
      <c r="Q43" s="50">
        <v>0</v>
      </c>
      <c r="R43" s="46">
        <v>0</v>
      </c>
      <c r="S43" s="46">
        <v>0</v>
      </c>
      <c r="T43" s="46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v>0</v>
      </c>
      <c r="Q44" s="50">
        <v>0</v>
      </c>
      <c r="R44" s="46">
        <v>0</v>
      </c>
      <c r="S44" s="46">
        <v>0</v>
      </c>
      <c r="T44" s="46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9">
        <f>SUM(P47+P54)</f>
        <v>4.6566128730773926E-10</v>
      </c>
      <c r="Q46" s="49">
        <f>SUM(Q47+Q54)</f>
        <v>0</v>
      </c>
      <c r="R46" s="43">
        <f>SUM(R47+R54)</f>
        <v>0</v>
      </c>
      <c r="S46" s="43">
        <f>SUM(S47+S54)</f>
        <v>0</v>
      </c>
      <c r="T46" s="43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0">
        <f>P51+P48</f>
        <v>-3938860.3</v>
      </c>
      <c r="Q47" s="50">
        <f>Q51+Q48</f>
        <v>-3690723.5</v>
      </c>
      <c r="R47" s="46">
        <f>R51+R48</f>
        <v>-3701938.7</v>
      </c>
      <c r="S47" s="46">
        <f>S51+S48</f>
        <v>-3726407.6</v>
      </c>
      <c r="T47" s="46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0">
        <f t="shared" ref="P48:T49" si="42">P49</f>
        <v>0</v>
      </c>
      <c r="Q48" s="50">
        <f t="shared" si="42"/>
        <v>0</v>
      </c>
      <c r="R48" s="46">
        <f t="shared" si="42"/>
        <v>0</v>
      </c>
      <c r="S48" s="46">
        <f t="shared" si="42"/>
        <v>0</v>
      </c>
      <c r="T48" s="46">
        <f t="shared" si="42"/>
        <v>0</v>
      </c>
    </row>
    <row r="49" spans="1:20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0">
        <f t="shared" si="42"/>
        <v>0</v>
      </c>
      <c r="Q49" s="50">
        <f t="shared" si="42"/>
        <v>0</v>
      </c>
      <c r="R49" s="46">
        <f t="shared" si="42"/>
        <v>0</v>
      </c>
      <c r="S49" s="46">
        <f t="shared" si="42"/>
        <v>0</v>
      </c>
      <c r="T49" s="46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0">
        <v>0</v>
      </c>
      <c r="Q50" s="50">
        <v>0</v>
      </c>
      <c r="R50" s="46">
        <v>0</v>
      </c>
      <c r="S50" s="46">
        <v>0</v>
      </c>
      <c r="T50" s="46">
        <v>0</v>
      </c>
    </row>
    <row r="51" spans="1:20" s="23" customFormat="1" x14ac:dyDescent="0.25">
      <c r="A51" s="24" t="s">
        <v>93</v>
      </c>
      <c r="B51" s="25" t="s">
        <v>127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0">
        <f t="shared" ref="P51:T52" si="44">P52</f>
        <v>-3938860.3</v>
      </c>
      <c r="Q51" s="50">
        <f t="shared" si="44"/>
        <v>-3690723.5</v>
      </c>
      <c r="R51" s="46">
        <f t="shared" si="44"/>
        <v>-3701938.7</v>
      </c>
      <c r="S51" s="46">
        <f t="shared" si="44"/>
        <v>-3726407.6</v>
      </c>
      <c r="T51" s="46">
        <f t="shared" si="44"/>
        <v>-3757993.7</v>
      </c>
    </row>
    <row r="52" spans="1:20" s="23" customFormat="1" x14ac:dyDescent="0.25">
      <c r="A52" s="24" t="s">
        <v>94</v>
      </c>
      <c r="B52" s="25" t="s">
        <v>128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0">
        <f t="shared" si="44"/>
        <v>-3938860.3</v>
      </c>
      <c r="Q52" s="50">
        <f t="shared" si="44"/>
        <v>-3690723.5</v>
      </c>
      <c r="R52" s="46">
        <f t="shared" si="44"/>
        <v>-3701938.7</v>
      </c>
      <c r="S52" s="46">
        <f t="shared" si="44"/>
        <v>-3726407.6</v>
      </c>
      <c r="T52" s="46">
        <f t="shared" si="44"/>
        <v>-3757993.7</v>
      </c>
    </row>
    <row r="53" spans="1:20" s="23" customFormat="1" ht="30" x14ac:dyDescent="0.25">
      <c r="A53" s="24" t="s">
        <v>95</v>
      </c>
      <c r="B53" s="25" t="s">
        <v>129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0">
        <v>-3938860.3</v>
      </c>
      <c r="Q53" s="50">
        <v>-3690723.5</v>
      </c>
      <c r="R53" s="46">
        <v>-3701938.7</v>
      </c>
      <c r="S53" s="46">
        <v>-3726407.6</v>
      </c>
      <c r="T53" s="46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0">
        <f>P55+P58</f>
        <v>3938860.3000000003</v>
      </c>
      <c r="Q54" s="50">
        <f>Q55+Q58</f>
        <v>3690723.5</v>
      </c>
      <c r="R54" s="46">
        <f>R55+R58</f>
        <v>3701938.7</v>
      </c>
      <c r="S54" s="46">
        <f>S55+S58</f>
        <v>3726407.6</v>
      </c>
      <c r="T54" s="46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0">
        <f t="shared" ref="P55:T56" si="46">P56</f>
        <v>0</v>
      </c>
      <c r="Q55" s="50">
        <f t="shared" si="46"/>
        <v>0</v>
      </c>
      <c r="R55" s="46">
        <f t="shared" si="46"/>
        <v>0</v>
      </c>
      <c r="S55" s="46">
        <f t="shared" si="46"/>
        <v>0</v>
      </c>
      <c r="T55" s="46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0">
        <f t="shared" si="46"/>
        <v>0</v>
      </c>
      <c r="Q56" s="50">
        <f t="shared" si="46"/>
        <v>0</v>
      </c>
      <c r="R56" s="46">
        <f t="shared" si="46"/>
        <v>0</v>
      </c>
      <c r="S56" s="46">
        <f t="shared" si="46"/>
        <v>0</v>
      </c>
      <c r="T56" s="46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0">
        <v>0</v>
      </c>
      <c r="Q57" s="50">
        <v>0</v>
      </c>
      <c r="R57" s="46">
        <v>0</v>
      </c>
      <c r="S57" s="46">
        <v>0</v>
      </c>
      <c r="T57" s="46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0">
        <f>SUM(P60+P62)</f>
        <v>3938860.3000000003</v>
      </c>
      <c r="Q58" s="50">
        <f>Q59-Q61</f>
        <v>3690723.5</v>
      </c>
      <c r="R58" s="46">
        <f>R59-R61</f>
        <v>3701938.7</v>
      </c>
      <c r="S58" s="46">
        <f>S59-S61</f>
        <v>3726407.6</v>
      </c>
      <c r="T58" s="46">
        <f>T59-T61</f>
        <v>3757993.7</v>
      </c>
    </row>
    <row r="59" spans="1:20" s="23" customFormat="1" x14ac:dyDescent="0.25">
      <c r="A59" s="24" t="s">
        <v>106</v>
      </c>
      <c r="B59" s="25" t="s">
        <v>130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0">
        <f>SUM(P60)</f>
        <v>3938860.3000000003</v>
      </c>
      <c r="Q59" s="50">
        <f>SUM(Q60)</f>
        <v>3690723.5</v>
      </c>
      <c r="R59" s="46">
        <f>SUM(R60)</f>
        <v>3701938.7</v>
      </c>
      <c r="S59" s="46">
        <f>SUM(S60)</f>
        <v>3726407.6</v>
      </c>
      <c r="T59" s="46">
        <f>SUM(T60)</f>
        <v>3757993.7</v>
      </c>
    </row>
    <row r="60" spans="1:20" s="23" customFormat="1" ht="30" x14ac:dyDescent="0.25">
      <c r="A60" s="24" t="s">
        <v>107</v>
      </c>
      <c r="B60" s="25" t="s">
        <v>131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0">
        <f>3816675.2+122185.1</f>
        <v>3938860.3000000003</v>
      </c>
      <c r="Q60" s="50">
        <v>3690723.5</v>
      </c>
      <c r="R60" s="46">
        <v>3701938.7</v>
      </c>
      <c r="S60" s="46">
        <v>3726407.6</v>
      </c>
      <c r="T60" s="46">
        <v>3757993.7</v>
      </c>
    </row>
    <row r="61" spans="1:20" s="23" customFormat="1" x14ac:dyDescent="0.25">
      <c r="A61" s="24" t="s">
        <v>104</v>
      </c>
      <c r="B61" s="25" t="s">
        <v>132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0">
        <f>SUM(P62)</f>
        <v>0</v>
      </c>
      <c r="Q61" s="50">
        <f>SUM(Q62)</f>
        <v>0</v>
      </c>
      <c r="R61" s="46">
        <f>SUM(R62)</f>
        <v>0</v>
      </c>
      <c r="S61" s="46">
        <f>SUM(S62)</f>
        <v>0</v>
      </c>
      <c r="T61" s="46">
        <f>SUM(T62)</f>
        <v>0</v>
      </c>
    </row>
    <row r="62" spans="1:20" s="23" customFormat="1" ht="30" x14ac:dyDescent="0.25">
      <c r="A62" s="24" t="s">
        <v>108</v>
      </c>
      <c r="B62" s="25" t="s">
        <v>133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0"/>
      <c r="Q62" s="50">
        <v>0</v>
      </c>
      <c r="R62" s="46">
        <v>0</v>
      </c>
      <c r="S62" s="46">
        <v>0</v>
      </c>
      <c r="T62" s="46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7">
        <f>P11+P46</f>
        <v>111332.40000000046</v>
      </c>
      <c r="Q63" s="47">
        <f>Q11+Q46</f>
        <v>100782.80000000002</v>
      </c>
      <c r="R63" s="43">
        <f>R11+R46</f>
        <v>96441.8</v>
      </c>
      <c r="S63" s="43">
        <f>S11+S46</f>
        <v>98451.8</v>
      </c>
      <c r="T63" s="43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</mergeCells>
  <pageMargins left="0.36" right="0.2" top="0.28999999999999998" bottom="0.16" header="0.16" footer="0.16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E12" sqref="E1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121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148</v>
      </c>
    </row>
    <row r="8" spans="1:2" s="32" customFormat="1" x14ac:dyDescent="0.25">
      <c r="A8" s="61" t="s">
        <v>111</v>
      </c>
      <c r="B8" s="61"/>
    </row>
    <row r="9" spans="1:2" s="32" customFormat="1" x14ac:dyDescent="0.25">
      <c r="A9" s="61" t="s">
        <v>142</v>
      </c>
      <c r="B9" s="61"/>
    </row>
    <row r="11" spans="1:2" x14ac:dyDescent="0.25">
      <c r="A11" s="33" t="s">
        <v>112</v>
      </c>
      <c r="B11" s="34" t="s">
        <v>113</v>
      </c>
    </row>
    <row r="12" spans="1:2" ht="31.5" x14ac:dyDescent="0.25">
      <c r="A12" s="35" t="s">
        <v>114</v>
      </c>
      <c r="B12" s="36">
        <f>SUM(B13:B14)</f>
        <v>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>
        <v>0</v>
      </c>
    </row>
    <row r="15" spans="1:2" x14ac:dyDescent="0.25">
      <c r="A15" s="35" t="s">
        <v>117</v>
      </c>
      <c r="B15" s="36">
        <f>SUM(B16:B17)</f>
        <v>122185.1</v>
      </c>
    </row>
    <row r="16" spans="1:2" x14ac:dyDescent="0.25">
      <c r="A16" s="37" t="s">
        <v>115</v>
      </c>
      <c r="B16" s="36">
        <v>122185.1</v>
      </c>
    </row>
    <row r="17" spans="1:2" x14ac:dyDescent="0.25">
      <c r="A17" s="37" t="s">
        <v>116</v>
      </c>
      <c r="B17" s="36">
        <v>0</v>
      </c>
    </row>
    <row r="18" spans="1:2" x14ac:dyDescent="0.25">
      <c r="A18" s="37" t="s">
        <v>118</v>
      </c>
      <c r="B18" s="36">
        <f>SUM(B12+B15)</f>
        <v>122185.1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C4" sqref="C4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" t="s">
        <v>122</v>
      </c>
    </row>
    <row r="2" spans="1:3" x14ac:dyDescent="0.25">
      <c r="C2" s="2" t="s">
        <v>0</v>
      </c>
    </row>
    <row r="3" spans="1:3" x14ac:dyDescent="0.25">
      <c r="C3" s="3" t="s">
        <v>1</v>
      </c>
    </row>
    <row r="4" spans="1:3" x14ac:dyDescent="0.25">
      <c r="C4" s="2" t="s">
        <v>149</v>
      </c>
    </row>
    <row r="8" spans="1:3" s="32" customFormat="1" x14ac:dyDescent="0.25">
      <c r="A8" s="61" t="s">
        <v>111</v>
      </c>
      <c r="B8" s="61"/>
      <c r="C8" s="61"/>
    </row>
    <row r="9" spans="1:3" s="32" customFormat="1" x14ac:dyDescent="0.25">
      <c r="A9" s="61" t="s">
        <v>143</v>
      </c>
      <c r="B9" s="61"/>
      <c r="C9" s="61"/>
    </row>
    <row r="11" spans="1:3" x14ac:dyDescent="0.25">
      <c r="A11" s="62" t="s">
        <v>112</v>
      </c>
      <c r="B11" s="64" t="s">
        <v>113</v>
      </c>
      <c r="C11" s="65"/>
    </row>
    <row r="12" spans="1:3" x14ac:dyDescent="0.25">
      <c r="A12" s="63"/>
      <c r="B12" s="39" t="s">
        <v>144</v>
      </c>
      <c r="C12" s="34" t="s">
        <v>145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111332.4</v>
      </c>
      <c r="C16" s="36">
        <f>SUM(C17:C18)</f>
        <v>100782.80000000002</v>
      </c>
    </row>
    <row r="17" spans="1:3" x14ac:dyDescent="0.25">
      <c r="A17" s="37" t="s">
        <v>115</v>
      </c>
      <c r="B17" s="36">
        <v>233517.5</v>
      </c>
      <c r="C17" s="36">
        <v>212115.20000000001</v>
      </c>
    </row>
    <row r="18" spans="1:3" x14ac:dyDescent="0.25">
      <c r="A18" s="37" t="s">
        <v>116</v>
      </c>
      <c r="B18" s="36">
        <v>-122185.1</v>
      </c>
      <c r="C18" s="36">
        <v>-111332.4</v>
      </c>
    </row>
    <row r="19" spans="1:3" x14ac:dyDescent="0.25">
      <c r="A19" s="37" t="s">
        <v>118</v>
      </c>
      <c r="B19" s="36">
        <f>SUM(B13+B16)</f>
        <v>111332.4</v>
      </c>
      <c r="C19" s="36">
        <f>SUM(C13+C16)</f>
        <v>100782.80000000002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пр15</vt:lpstr>
      <vt:lpstr>пр16</vt:lpstr>
      <vt:lpstr>пр17</vt:lpstr>
      <vt:lpstr>пр18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2016-11-12T09:49:54Z</dcterms:modified>
</cp:coreProperties>
</file>