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Лист1!$6:$8</definedName>
    <definedName name="_xlnm.Print_Area" localSheetId="0">Лист1!$A$1:$J$110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1" l="1"/>
  <c r="J32" i="1" l="1"/>
  <c r="H32" i="1"/>
  <c r="J10" i="1" l="1"/>
  <c r="J12" i="1"/>
  <c r="J14" i="1"/>
  <c r="J15" i="1"/>
  <c r="J16" i="1"/>
  <c r="J17" i="1"/>
  <c r="J19" i="1"/>
  <c r="J20" i="1"/>
  <c r="J21" i="1"/>
  <c r="J26" i="1"/>
  <c r="J28" i="1"/>
  <c r="J30" i="1"/>
  <c r="J33" i="1"/>
  <c r="J35" i="1"/>
  <c r="J36" i="1"/>
  <c r="J37" i="1"/>
  <c r="J38" i="1"/>
  <c r="J42" i="1"/>
  <c r="H10" i="1"/>
  <c r="H12" i="1"/>
  <c r="H14" i="1"/>
  <c r="H15" i="1"/>
  <c r="H16" i="1"/>
  <c r="H17" i="1"/>
  <c r="H19" i="1"/>
  <c r="H20" i="1"/>
  <c r="H21" i="1"/>
  <c r="H26" i="1"/>
  <c r="H28" i="1"/>
  <c r="H30" i="1"/>
  <c r="H33" i="1"/>
  <c r="H35" i="1"/>
  <c r="H36" i="1"/>
  <c r="H37" i="1"/>
  <c r="H38" i="1"/>
  <c r="H42" i="1"/>
  <c r="F10" i="1"/>
  <c r="F12" i="1"/>
  <c r="F14" i="1"/>
  <c r="F15" i="1"/>
  <c r="F16" i="1"/>
  <c r="F17" i="1"/>
  <c r="F19" i="1"/>
  <c r="F20" i="1"/>
  <c r="F21" i="1"/>
  <c r="F24" i="1"/>
  <c r="F26" i="1"/>
  <c r="F27" i="1"/>
  <c r="F28" i="1"/>
  <c r="F30" i="1"/>
  <c r="F32" i="1"/>
  <c r="F33" i="1"/>
  <c r="F35" i="1"/>
  <c r="F36" i="1"/>
  <c r="F37" i="1"/>
  <c r="F38" i="1"/>
  <c r="F41" i="1"/>
  <c r="F42" i="1"/>
  <c r="E108" i="1" l="1"/>
  <c r="F108" i="1"/>
  <c r="G108" i="1"/>
  <c r="H108" i="1"/>
  <c r="I108" i="1"/>
  <c r="J108" i="1"/>
  <c r="C108" i="1"/>
  <c r="D89" i="1"/>
  <c r="E89" i="1"/>
  <c r="G89" i="1"/>
  <c r="I89" i="1"/>
  <c r="C89" i="1"/>
  <c r="D104" i="1"/>
  <c r="D99" i="1" s="1"/>
  <c r="E104" i="1"/>
  <c r="G104" i="1"/>
  <c r="I104" i="1"/>
  <c r="C104" i="1"/>
  <c r="C99" i="1" s="1"/>
  <c r="G99" i="1"/>
  <c r="D96" i="1"/>
  <c r="E96" i="1"/>
  <c r="F96" i="1"/>
  <c r="G96" i="1"/>
  <c r="H96" i="1"/>
  <c r="I96" i="1"/>
  <c r="J96" i="1"/>
  <c r="C96" i="1"/>
  <c r="D93" i="1"/>
  <c r="E93" i="1"/>
  <c r="G93" i="1"/>
  <c r="H93" i="1"/>
  <c r="I93" i="1"/>
  <c r="C93" i="1"/>
  <c r="D84" i="1"/>
  <c r="E84" i="1"/>
  <c r="G84" i="1"/>
  <c r="I84" i="1"/>
  <c r="C84" i="1"/>
  <c r="D82" i="1"/>
  <c r="E82" i="1"/>
  <c r="F82" i="1"/>
  <c r="G82" i="1"/>
  <c r="H82" i="1"/>
  <c r="I82" i="1"/>
  <c r="J82" i="1"/>
  <c r="C82" i="1"/>
  <c r="D79" i="1"/>
  <c r="E79" i="1"/>
  <c r="G79" i="1"/>
  <c r="I79" i="1"/>
  <c r="C79" i="1"/>
  <c r="D73" i="1"/>
  <c r="E73" i="1"/>
  <c r="G73" i="1"/>
  <c r="I73" i="1"/>
  <c r="C73" i="1"/>
  <c r="D71" i="1"/>
  <c r="E71" i="1"/>
  <c r="F71" i="1"/>
  <c r="G71" i="1"/>
  <c r="H71" i="1"/>
  <c r="I71" i="1"/>
  <c r="J71" i="1"/>
  <c r="C71" i="1"/>
  <c r="D66" i="1"/>
  <c r="E66" i="1"/>
  <c r="G66" i="1"/>
  <c r="I66" i="1"/>
  <c r="C66" i="1"/>
  <c r="D58" i="1"/>
  <c r="E58" i="1"/>
  <c r="G58" i="1"/>
  <c r="I58" i="1"/>
  <c r="C58" i="1"/>
  <c r="D54" i="1"/>
  <c r="E54" i="1"/>
  <c r="G54" i="1"/>
  <c r="I54" i="1"/>
  <c r="C54" i="1"/>
  <c r="D45" i="1"/>
  <c r="E45" i="1"/>
  <c r="G45" i="1"/>
  <c r="I45" i="1"/>
  <c r="C45" i="1"/>
  <c r="I99" i="1" l="1"/>
  <c r="E99" i="1"/>
  <c r="I44" i="1"/>
  <c r="G44" i="1"/>
  <c r="E44" i="1"/>
  <c r="D44" i="1"/>
  <c r="C44" i="1"/>
  <c r="I39" i="1"/>
  <c r="I34" i="1"/>
  <c r="I31" i="1"/>
  <c r="I29" i="1"/>
  <c r="I23" i="1"/>
  <c r="I18" i="1"/>
  <c r="I13" i="1"/>
  <c r="I11" i="1"/>
  <c r="G39" i="1"/>
  <c r="G34" i="1"/>
  <c r="G31" i="1"/>
  <c r="J31" i="1" s="1"/>
  <c r="G29" i="1"/>
  <c r="G23" i="1"/>
  <c r="G18" i="1"/>
  <c r="G13" i="1"/>
  <c r="G11" i="1"/>
  <c r="E39" i="1"/>
  <c r="E34" i="1"/>
  <c r="E31" i="1"/>
  <c r="E29" i="1"/>
  <c r="E23" i="1"/>
  <c r="E18" i="1"/>
  <c r="E13" i="1"/>
  <c r="E11" i="1"/>
  <c r="D39" i="1"/>
  <c r="D34" i="1"/>
  <c r="D31" i="1"/>
  <c r="D29" i="1"/>
  <c r="D18" i="1"/>
  <c r="D13" i="1"/>
  <c r="D11" i="1"/>
  <c r="C39" i="1"/>
  <c r="C34" i="1"/>
  <c r="C31" i="1"/>
  <c r="C29" i="1"/>
  <c r="C23" i="1"/>
  <c r="C18" i="1"/>
  <c r="C13" i="1"/>
  <c r="C11" i="1"/>
  <c r="F11" i="1" l="1"/>
  <c r="F18" i="1"/>
  <c r="F29" i="1"/>
  <c r="F34" i="1"/>
  <c r="H11" i="1"/>
  <c r="H18" i="1"/>
  <c r="H29" i="1"/>
  <c r="H34" i="1"/>
  <c r="J11" i="1"/>
  <c r="J18" i="1"/>
  <c r="J29" i="1"/>
  <c r="J34" i="1"/>
  <c r="F13" i="1"/>
  <c r="F23" i="1"/>
  <c r="F39" i="1"/>
  <c r="H13" i="1"/>
  <c r="H23" i="1"/>
  <c r="J13" i="1"/>
  <c r="J23" i="1"/>
  <c r="F31" i="1"/>
  <c r="H31" i="1"/>
  <c r="C9" i="1"/>
  <c r="C43" i="1" s="1"/>
  <c r="C98" i="1" s="1"/>
  <c r="G9" i="1"/>
  <c r="I9" i="1"/>
  <c r="I43" i="1" s="1"/>
  <c r="I98" i="1" s="1"/>
  <c r="E9" i="1"/>
  <c r="D9" i="1"/>
  <c r="D43" i="1" s="1"/>
  <c r="D98" i="1" s="1"/>
  <c r="G43" i="1" l="1"/>
  <c r="J9" i="1"/>
  <c r="E43" i="1"/>
  <c r="H9" i="1"/>
  <c r="F9" i="1"/>
  <c r="G98" i="1" l="1"/>
  <c r="J43" i="1"/>
  <c r="E98" i="1"/>
  <c r="H43" i="1"/>
  <c r="F43" i="1"/>
</calcChain>
</file>

<file path=xl/sharedStrings.xml><?xml version="1.0" encoding="utf-8"?>
<sst xmlns="http://schemas.openxmlformats.org/spreadsheetml/2006/main" count="160" uniqueCount="158">
  <si>
    <t>тыс. рублей</t>
  </si>
  <si>
    <t>Налог на доходы физических лиц</t>
  </si>
  <si>
    <t>БЕЗВОЗМЕЗДНЫЕ ПОСТУПЛЕНИЯ</t>
  </si>
  <si>
    <t>Основные параметры бюджета городского округа город Мегион  на 2017 год и на плановый период 2018 и 2019 годов</t>
  </si>
  <si>
    <t>Код</t>
  </si>
  <si>
    <t>Наименование</t>
  </si>
  <si>
    <t>2015 год</t>
  </si>
  <si>
    <t>отчет</t>
  </si>
  <si>
    <t>2016 год</t>
  </si>
  <si>
    <t>2017 год</t>
  </si>
  <si>
    <t>проект</t>
  </si>
  <si>
    <t>% к 2016 году</t>
  </si>
  <si>
    <t>2018 год</t>
  </si>
  <si>
    <t>% к 2017 году</t>
  </si>
  <si>
    <t>2019 год</t>
  </si>
  <si>
    <t>% к 2018 году</t>
  </si>
  <si>
    <t>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</si>
  <si>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</si>
  <si>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</si>
  <si>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</si>
  <si>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</si>
  <si>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оценка ожидаемого исполнения за 2016 год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</si>
  <si>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</si>
  <si>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</si>
  <si>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</si>
  <si>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</si>
  <si>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</si>
  <si>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</si>
  <si>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</si>
  <si>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</si>
  <si>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</si>
  <si>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</si>
  <si>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</si>
  <si>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</si>
  <si>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</si>
  <si>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</si>
  <si>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</si>
  <si>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</si>
  <si>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</si>
  <si>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</si>
  <si>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</si>
  <si>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</si>
  <si>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</si>
  <si>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ПРОЧИЕ НЕНАЛОГОВЫЕ ДОХОДЫ</t>
  </si>
  <si>
    <t>ВСЕГО ДОХОДОВ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</si>
  <si>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</si>
  <si>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</si>
  <si>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</si>
  <si>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</si>
  <si>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Доходы    от    продажи    земельных    участков, находящихся в государственной и муниципальной собственности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</si>
  <si>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</si>
  <si>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</si>
  <si>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</si>
  <si>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</si>
  <si>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</si>
  <si>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</si>
  <si>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</si>
  <si>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</si>
  <si>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</si>
  <si>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</si>
  <si>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</si>
  <si>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</si>
  <si>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</si>
  <si>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</si>
  <si>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</si>
  <si>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</si>
  <si>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</si>
  <si>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</si>
  <si>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</si>
  <si>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</si>
  <si>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</si>
  <si>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</si>
  <si>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</si>
  <si>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</si>
  <si>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</si>
  <si>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</si>
  <si>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</si>
  <si>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</si>
  <si>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</si>
  <si>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</si>
  <si>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</si>
  <si>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</si>
  <si>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</si>
  <si>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</si>
  <si>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</si>
  <si>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</si>
  <si>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</si>
  <si>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</si>
  <si>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</si>
  <si>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</si>
  <si>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</si>
  <si>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</si>
  <si>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</si>
  <si>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</si>
  <si>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</si>
  <si>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</si>
  <si>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</si>
  <si>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</si>
  <si>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</si>
  <si>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</si>
  <si>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</si>
  <si>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</si>
  <si>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</si>
  <si>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ПРЕВЫШЕНИЕ РАСХОДОВ НАД ДОХОДАМИ (ДЕФИЦИТ)</t>
  </si>
  <si>
    <t>ИСТОЧНИКИ ВНУТРЕННЕГО ФИНАНСИРОВАНИЯ ДЕФИЦИТОВ БЮДЖЕТОВ, ВСЕГО</t>
  </si>
  <si>
    <t>в том числе</t>
  </si>
  <si>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</si>
  <si>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</si>
  <si>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</si>
  <si>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</si>
  <si>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Прочие остатки средств бюджетов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</si>
  <si>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</si>
  <si>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</si>
  <si>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средств бюджетов</t>
  </si>
  <si>
    <t>Увеличение прочих остатков средств бюджетов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</si>
  <si>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</si>
  <si>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</si>
  <si>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</si>
  <si>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</si>
  <si>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</si>
  <si>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</si>
  <si>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</si>
  <si>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</si>
  <si>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</si>
  <si>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</si>
  <si>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</si>
  <si>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</si>
  <si>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</si>
  <si>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</si>
  <si>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</si>
  <si>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</si>
  <si>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</si>
  <si>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</si>
  <si>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</si>
  <si>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</si>
  <si>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</si>
  <si>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</si>
  <si>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</si>
  <si>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</si>
  <si>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</si>
  <si>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</si>
  <si>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</si>
  <si>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</si>
  <si>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</si>
  <si>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</si>
  <si>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</si>
  <si>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</si>
  <si>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</si>
  <si>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</si>
  <si>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</si>
  <si>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</si>
  <si>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</si>
  <si>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0909</t>
  </si>
  <si>
    <t>Уменьшение прочих остатков средств бюджетов, временно размещенных в ценных бумагах</t>
  </si>
  <si>
    <t>0703</t>
  </si>
  <si>
    <t>Дополнительное образование детей</t>
  </si>
  <si>
    <t>к пояснительной записке</t>
  </si>
  <si>
    <t xml:space="preserve">Приложение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</si>
</sst>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 ;[Red]\-#,##0\ "/>
    <numFmt numFmtId="166" formatCode="#,##0.0;[Red]\-#,##0.0;0.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E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7" fillId="2" borderId="1" xfId="1" applyNumberFormat="1" applyFont="1" applyFill="1" applyBorder="1" applyAlignment="1">
      <alignment horizontal="left" wrapText="1"/>
    </xf>
    <xf numFmtId="165" fontId="6" fillId="0" borderId="1" xfId="1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0" fillId="0" borderId="1" xfId="0" applyFont="1" applyBorder="1"/>
    <xf numFmtId="0" fontId="11" fillId="0" borderId="1" xfId="0" applyFont="1" applyBorder="1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/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zoomScaleNormal="100" workbookViewId="0">
      <selection activeCell="I7" sqref="I7"/>
    </sheetView>
  </sheetViews>
  <sheetFormatPr defaultRowHeight="15"/>
  <cols>
    <col min="1" max="1" width="11.140625" style="1" customWidth="1"/>
    <col min="2" max="2" width="73.7109375" style="1" customWidth="1"/>
    <col min="3" max="3" width="22.140625" style="1" customWidth="1"/>
    <col min="4" max="4" width="17.140625" style="1" customWidth="1"/>
    <col min="5" max="5" width="16.28515625" style="1" customWidth="1"/>
    <col min="6" max="6" width="11.5703125" style="1" customWidth="1"/>
    <col min="7" max="7" width="16" style="1" customWidth="1"/>
    <col min="8" max="8" width="12" style="1" customWidth="1"/>
    <col min="9" max="9" width="16" style="1" customWidth="1"/>
    <col min="10" max="10" width="14.42578125" style="1" customWidth="1"/>
    <col min="11" max="260" width="9.140625" style="1"/>
    <col min="261" max="261" width="63.42578125" style="1" customWidth="1"/>
    <col min="262" max="262" width="22.140625" style="1" customWidth="1"/>
    <col min="263" max="263" width="17.140625" style="1" customWidth="1"/>
    <col min="264" max="264" width="16.28515625" style="1" customWidth="1"/>
    <col min="265" max="265" width="16" style="1" customWidth="1"/>
    <col min="266" max="266" width="29.42578125" style="1" customWidth="1"/>
    <col min="267" max="516" width="9.140625" style="1"/>
    <col min="517" max="517" width="63.42578125" style="1" customWidth="1"/>
    <col min="518" max="518" width="22.140625" style="1" customWidth="1"/>
    <col min="519" max="519" width="17.140625" style="1" customWidth="1"/>
    <col min="520" max="520" width="16.28515625" style="1" customWidth="1"/>
    <col min="521" max="521" width="16" style="1" customWidth="1"/>
    <col min="522" max="522" width="29.42578125" style="1" customWidth="1"/>
    <col min="523" max="772" width="9.140625" style="1"/>
    <col min="773" max="773" width="63.42578125" style="1" customWidth="1"/>
    <col min="774" max="774" width="22.140625" style="1" customWidth="1"/>
    <col min="775" max="775" width="17.140625" style="1" customWidth="1"/>
    <col min="776" max="776" width="16.28515625" style="1" customWidth="1"/>
    <col min="777" max="777" width="16" style="1" customWidth="1"/>
    <col min="778" max="778" width="29.42578125" style="1" customWidth="1"/>
    <col min="779" max="1028" width="9.140625" style="1"/>
    <col min="1029" max="1029" width="63.42578125" style="1" customWidth="1"/>
    <col min="1030" max="1030" width="22.140625" style="1" customWidth="1"/>
    <col min="1031" max="1031" width="17.140625" style="1" customWidth="1"/>
    <col min="1032" max="1032" width="16.28515625" style="1" customWidth="1"/>
    <col min="1033" max="1033" width="16" style="1" customWidth="1"/>
    <col min="1034" max="1034" width="29.42578125" style="1" customWidth="1"/>
    <col min="1035" max="1284" width="9.140625" style="1"/>
    <col min="1285" max="1285" width="63.42578125" style="1" customWidth="1"/>
    <col min="1286" max="1286" width="22.140625" style="1" customWidth="1"/>
    <col min="1287" max="1287" width="17.140625" style="1" customWidth="1"/>
    <col min="1288" max="1288" width="16.28515625" style="1" customWidth="1"/>
    <col min="1289" max="1289" width="16" style="1" customWidth="1"/>
    <col min="1290" max="1290" width="29.42578125" style="1" customWidth="1"/>
    <col min="1291" max="1540" width="9.140625" style="1"/>
    <col min="1541" max="1541" width="63.42578125" style="1" customWidth="1"/>
    <col min="1542" max="1542" width="22.140625" style="1" customWidth="1"/>
    <col min="1543" max="1543" width="17.140625" style="1" customWidth="1"/>
    <col min="1544" max="1544" width="16.28515625" style="1" customWidth="1"/>
    <col min="1545" max="1545" width="16" style="1" customWidth="1"/>
    <col min="1546" max="1546" width="29.42578125" style="1" customWidth="1"/>
    <col min="1547" max="1796" width="9.140625" style="1"/>
    <col min="1797" max="1797" width="63.42578125" style="1" customWidth="1"/>
    <col min="1798" max="1798" width="22.140625" style="1" customWidth="1"/>
    <col min="1799" max="1799" width="17.140625" style="1" customWidth="1"/>
    <col min="1800" max="1800" width="16.28515625" style="1" customWidth="1"/>
    <col min="1801" max="1801" width="16" style="1" customWidth="1"/>
    <col min="1802" max="1802" width="29.42578125" style="1" customWidth="1"/>
    <col min="1803" max="2052" width="9.140625" style="1"/>
    <col min="2053" max="2053" width="63.42578125" style="1" customWidth="1"/>
    <col min="2054" max="2054" width="22.140625" style="1" customWidth="1"/>
    <col min="2055" max="2055" width="17.140625" style="1" customWidth="1"/>
    <col min="2056" max="2056" width="16.28515625" style="1" customWidth="1"/>
    <col min="2057" max="2057" width="16" style="1" customWidth="1"/>
    <col min="2058" max="2058" width="29.42578125" style="1" customWidth="1"/>
    <col min="2059" max="2308" width="9.140625" style="1"/>
    <col min="2309" max="2309" width="63.42578125" style="1" customWidth="1"/>
    <col min="2310" max="2310" width="22.140625" style="1" customWidth="1"/>
    <col min="2311" max="2311" width="17.140625" style="1" customWidth="1"/>
    <col min="2312" max="2312" width="16.28515625" style="1" customWidth="1"/>
    <col min="2313" max="2313" width="16" style="1" customWidth="1"/>
    <col min="2314" max="2314" width="29.42578125" style="1" customWidth="1"/>
    <col min="2315" max="2564" width="9.140625" style="1"/>
    <col min="2565" max="2565" width="63.42578125" style="1" customWidth="1"/>
    <col min="2566" max="2566" width="22.140625" style="1" customWidth="1"/>
    <col min="2567" max="2567" width="17.140625" style="1" customWidth="1"/>
    <col min="2568" max="2568" width="16.28515625" style="1" customWidth="1"/>
    <col min="2569" max="2569" width="16" style="1" customWidth="1"/>
    <col min="2570" max="2570" width="29.42578125" style="1" customWidth="1"/>
    <col min="2571" max="2820" width="9.140625" style="1"/>
    <col min="2821" max="2821" width="63.42578125" style="1" customWidth="1"/>
    <col min="2822" max="2822" width="22.140625" style="1" customWidth="1"/>
    <col min="2823" max="2823" width="17.140625" style="1" customWidth="1"/>
    <col min="2824" max="2824" width="16.28515625" style="1" customWidth="1"/>
    <col min="2825" max="2825" width="16" style="1" customWidth="1"/>
    <col min="2826" max="2826" width="29.42578125" style="1" customWidth="1"/>
    <col min="2827" max="3076" width="9.140625" style="1"/>
    <col min="3077" max="3077" width="63.42578125" style="1" customWidth="1"/>
    <col min="3078" max="3078" width="22.140625" style="1" customWidth="1"/>
    <col min="3079" max="3079" width="17.140625" style="1" customWidth="1"/>
    <col min="3080" max="3080" width="16.28515625" style="1" customWidth="1"/>
    <col min="3081" max="3081" width="16" style="1" customWidth="1"/>
    <col min="3082" max="3082" width="29.42578125" style="1" customWidth="1"/>
    <col min="3083" max="3332" width="9.140625" style="1"/>
    <col min="3333" max="3333" width="63.42578125" style="1" customWidth="1"/>
    <col min="3334" max="3334" width="22.140625" style="1" customWidth="1"/>
    <col min="3335" max="3335" width="17.140625" style="1" customWidth="1"/>
    <col min="3336" max="3336" width="16.28515625" style="1" customWidth="1"/>
    <col min="3337" max="3337" width="16" style="1" customWidth="1"/>
    <col min="3338" max="3338" width="29.42578125" style="1" customWidth="1"/>
    <col min="3339" max="3588" width="9.140625" style="1"/>
    <col min="3589" max="3589" width="63.42578125" style="1" customWidth="1"/>
    <col min="3590" max="3590" width="22.140625" style="1" customWidth="1"/>
    <col min="3591" max="3591" width="17.140625" style="1" customWidth="1"/>
    <col min="3592" max="3592" width="16.28515625" style="1" customWidth="1"/>
    <col min="3593" max="3593" width="16" style="1" customWidth="1"/>
    <col min="3594" max="3594" width="29.42578125" style="1" customWidth="1"/>
    <col min="3595" max="3844" width="9.140625" style="1"/>
    <col min="3845" max="3845" width="63.42578125" style="1" customWidth="1"/>
    <col min="3846" max="3846" width="22.140625" style="1" customWidth="1"/>
    <col min="3847" max="3847" width="17.140625" style="1" customWidth="1"/>
    <col min="3848" max="3848" width="16.28515625" style="1" customWidth="1"/>
    <col min="3849" max="3849" width="16" style="1" customWidth="1"/>
    <col min="3850" max="3850" width="29.42578125" style="1" customWidth="1"/>
    <col min="3851" max="4100" width="9.140625" style="1"/>
    <col min="4101" max="4101" width="63.42578125" style="1" customWidth="1"/>
    <col min="4102" max="4102" width="22.140625" style="1" customWidth="1"/>
    <col min="4103" max="4103" width="17.140625" style="1" customWidth="1"/>
    <col min="4104" max="4104" width="16.28515625" style="1" customWidth="1"/>
    <col min="4105" max="4105" width="16" style="1" customWidth="1"/>
    <col min="4106" max="4106" width="29.42578125" style="1" customWidth="1"/>
    <col min="4107" max="4356" width="9.140625" style="1"/>
    <col min="4357" max="4357" width="63.42578125" style="1" customWidth="1"/>
    <col min="4358" max="4358" width="22.140625" style="1" customWidth="1"/>
    <col min="4359" max="4359" width="17.140625" style="1" customWidth="1"/>
    <col min="4360" max="4360" width="16.28515625" style="1" customWidth="1"/>
    <col min="4361" max="4361" width="16" style="1" customWidth="1"/>
    <col min="4362" max="4362" width="29.42578125" style="1" customWidth="1"/>
    <col min="4363" max="4612" width="9.140625" style="1"/>
    <col min="4613" max="4613" width="63.42578125" style="1" customWidth="1"/>
    <col min="4614" max="4614" width="22.140625" style="1" customWidth="1"/>
    <col min="4615" max="4615" width="17.140625" style="1" customWidth="1"/>
    <col min="4616" max="4616" width="16.28515625" style="1" customWidth="1"/>
    <col min="4617" max="4617" width="16" style="1" customWidth="1"/>
    <col min="4618" max="4618" width="29.42578125" style="1" customWidth="1"/>
    <col min="4619" max="4868" width="9.140625" style="1"/>
    <col min="4869" max="4869" width="63.42578125" style="1" customWidth="1"/>
    <col min="4870" max="4870" width="22.140625" style="1" customWidth="1"/>
    <col min="4871" max="4871" width="17.140625" style="1" customWidth="1"/>
    <col min="4872" max="4872" width="16.28515625" style="1" customWidth="1"/>
    <col min="4873" max="4873" width="16" style="1" customWidth="1"/>
    <col min="4874" max="4874" width="29.42578125" style="1" customWidth="1"/>
    <col min="4875" max="5124" width="9.140625" style="1"/>
    <col min="5125" max="5125" width="63.42578125" style="1" customWidth="1"/>
    <col min="5126" max="5126" width="22.140625" style="1" customWidth="1"/>
    <col min="5127" max="5127" width="17.140625" style="1" customWidth="1"/>
    <col min="5128" max="5128" width="16.28515625" style="1" customWidth="1"/>
    <col min="5129" max="5129" width="16" style="1" customWidth="1"/>
    <col min="5130" max="5130" width="29.42578125" style="1" customWidth="1"/>
    <col min="5131" max="5380" width="9.140625" style="1"/>
    <col min="5381" max="5381" width="63.42578125" style="1" customWidth="1"/>
    <col min="5382" max="5382" width="22.140625" style="1" customWidth="1"/>
    <col min="5383" max="5383" width="17.140625" style="1" customWidth="1"/>
    <col min="5384" max="5384" width="16.28515625" style="1" customWidth="1"/>
    <col min="5385" max="5385" width="16" style="1" customWidth="1"/>
    <col min="5386" max="5386" width="29.42578125" style="1" customWidth="1"/>
    <col min="5387" max="5636" width="9.140625" style="1"/>
    <col min="5637" max="5637" width="63.42578125" style="1" customWidth="1"/>
    <col min="5638" max="5638" width="22.140625" style="1" customWidth="1"/>
    <col min="5639" max="5639" width="17.140625" style="1" customWidth="1"/>
    <col min="5640" max="5640" width="16.28515625" style="1" customWidth="1"/>
    <col min="5641" max="5641" width="16" style="1" customWidth="1"/>
    <col min="5642" max="5642" width="29.42578125" style="1" customWidth="1"/>
    <col min="5643" max="5892" width="9.140625" style="1"/>
    <col min="5893" max="5893" width="63.42578125" style="1" customWidth="1"/>
    <col min="5894" max="5894" width="22.140625" style="1" customWidth="1"/>
    <col min="5895" max="5895" width="17.140625" style="1" customWidth="1"/>
    <col min="5896" max="5896" width="16.28515625" style="1" customWidth="1"/>
    <col min="5897" max="5897" width="16" style="1" customWidth="1"/>
    <col min="5898" max="5898" width="29.42578125" style="1" customWidth="1"/>
    <col min="5899" max="6148" width="9.140625" style="1"/>
    <col min="6149" max="6149" width="63.42578125" style="1" customWidth="1"/>
    <col min="6150" max="6150" width="22.140625" style="1" customWidth="1"/>
    <col min="6151" max="6151" width="17.140625" style="1" customWidth="1"/>
    <col min="6152" max="6152" width="16.28515625" style="1" customWidth="1"/>
    <col min="6153" max="6153" width="16" style="1" customWidth="1"/>
    <col min="6154" max="6154" width="29.42578125" style="1" customWidth="1"/>
    <col min="6155" max="6404" width="9.140625" style="1"/>
    <col min="6405" max="6405" width="63.42578125" style="1" customWidth="1"/>
    <col min="6406" max="6406" width="22.140625" style="1" customWidth="1"/>
    <col min="6407" max="6407" width="17.140625" style="1" customWidth="1"/>
    <col min="6408" max="6408" width="16.28515625" style="1" customWidth="1"/>
    <col min="6409" max="6409" width="16" style="1" customWidth="1"/>
    <col min="6410" max="6410" width="29.42578125" style="1" customWidth="1"/>
    <col min="6411" max="6660" width="9.140625" style="1"/>
    <col min="6661" max="6661" width="63.42578125" style="1" customWidth="1"/>
    <col min="6662" max="6662" width="22.140625" style="1" customWidth="1"/>
    <col min="6663" max="6663" width="17.140625" style="1" customWidth="1"/>
    <col min="6664" max="6664" width="16.28515625" style="1" customWidth="1"/>
    <col min="6665" max="6665" width="16" style="1" customWidth="1"/>
    <col min="6666" max="6666" width="29.42578125" style="1" customWidth="1"/>
    <col min="6667" max="6916" width="9.140625" style="1"/>
    <col min="6917" max="6917" width="63.42578125" style="1" customWidth="1"/>
    <col min="6918" max="6918" width="22.140625" style="1" customWidth="1"/>
    <col min="6919" max="6919" width="17.140625" style="1" customWidth="1"/>
    <col min="6920" max="6920" width="16.28515625" style="1" customWidth="1"/>
    <col min="6921" max="6921" width="16" style="1" customWidth="1"/>
    <col min="6922" max="6922" width="29.42578125" style="1" customWidth="1"/>
    <col min="6923" max="7172" width="9.140625" style="1"/>
    <col min="7173" max="7173" width="63.42578125" style="1" customWidth="1"/>
    <col min="7174" max="7174" width="22.140625" style="1" customWidth="1"/>
    <col min="7175" max="7175" width="17.140625" style="1" customWidth="1"/>
    <col min="7176" max="7176" width="16.28515625" style="1" customWidth="1"/>
    <col min="7177" max="7177" width="16" style="1" customWidth="1"/>
    <col min="7178" max="7178" width="29.42578125" style="1" customWidth="1"/>
    <col min="7179" max="7428" width="9.140625" style="1"/>
    <col min="7429" max="7429" width="63.42578125" style="1" customWidth="1"/>
    <col min="7430" max="7430" width="22.140625" style="1" customWidth="1"/>
    <col min="7431" max="7431" width="17.140625" style="1" customWidth="1"/>
    <col min="7432" max="7432" width="16.28515625" style="1" customWidth="1"/>
    <col min="7433" max="7433" width="16" style="1" customWidth="1"/>
    <col min="7434" max="7434" width="29.42578125" style="1" customWidth="1"/>
    <col min="7435" max="7684" width="9.140625" style="1"/>
    <col min="7685" max="7685" width="63.42578125" style="1" customWidth="1"/>
    <col min="7686" max="7686" width="22.140625" style="1" customWidth="1"/>
    <col min="7687" max="7687" width="17.140625" style="1" customWidth="1"/>
    <col min="7688" max="7688" width="16.28515625" style="1" customWidth="1"/>
    <col min="7689" max="7689" width="16" style="1" customWidth="1"/>
    <col min="7690" max="7690" width="29.42578125" style="1" customWidth="1"/>
    <col min="7691" max="7940" width="9.140625" style="1"/>
    <col min="7941" max="7941" width="63.42578125" style="1" customWidth="1"/>
    <col min="7942" max="7942" width="22.140625" style="1" customWidth="1"/>
    <col min="7943" max="7943" width="17.140625" style="1" customWidth="1"/>
    <col min="7944" max="7944" width="16.28515625" style="1" customWidth="1"/>
    <col min="7945" max="7945" width="16" style="1" customWidth="1"/>
    <col min="7946" max="7946" width="29.42578125" style="1" customWidth="1"/>
    <col min="7947" max="8196" width="9.140625" style="1"/>
    <col min="8197" max="8197" width="63.42578125" style="1" customWidth="1"/>
    <col min="8198" max="8198" width="22.140625" style="1" customWidth="1"/>
    <col min="8199" max="8199" width="17.140625" style="1" customWidth="1"/>
    <col min="8200" max="8200" width="16.28515625" style="1" customWidth="1"/>
    <col min="8201" max="8201" width="16" style="1" customWidth="1"/>
    <col min="8202" max="8202" width="29.42578125" style="1" customWidth="1"/>
    <col min="8203" max="8452" width="9.140625" style="1"/>
    <col min="8453" max="8453" width="63.42578125" style="1" customWidth="1"/>
    <col min="8454" max="8454" width="22.140625" style="1" customWidth="1"/>
    <col min="8455" max="8455" width="17.140625" style="1" customWidth="1"/>
    <col min="8456" max="8456" width="16.28515625" style="1" customWidth="1"/>
    <col min="8457" max="8457" width="16" style="1" customWidth="1"/>
    <col min="8458" max="8458" width="29.42578125" style="1" customWidth="1"/>
    <col min="8459" max="8708" width="9.140625" style="1"/>
    <col min="8709" max="8709" width="63.42578125" style="1" customWidth="1"/>
    <col min="8710" max="8710" width="22.140625" style="1" customWidth="1"/>
    <col min="8711" max="8711" width="17.140625" style="1" customWidth="1"/>
    <col min="8712" max="8712" width="16.28515625" style="1" customWidth="1"/>
    <col min="8713" max="8713" width="16" style="1" customWidth="1"/>
    <col min="8714" max="8714" width="29.42578125" style="1" customWidth="1"/>
    <col min="8715" max="8964" width="9.140625" style="1"/>
    <col min="8965" max="8965" width="63.42578125" style="1" customWidth="1"/>
    <col min="8966" max="8966" width="22.140625" style="1" customWidth="1"/>
    <col min="8967" max="8967" width="17.140625" style="1" customWidth="1"/>
    <col min="8968" max="8968" width="16.28515625" style="1" customWidth="1"/>
    <col min="8969" max="8969" width="16" style="1" customWidth="1"/>
    <col min="8970" max="8970" width="29.42578125" style="1" customWidth="1"/>
    <col min="8971" max="9220" width="9.140625" style="1"/>
    <col min="9221" max="9221" width="63.42578125" style="1" customWidth="1"/>
    <col min="9222" max="9222" width="22.140625" style="1" customWidth="1"/>
    <col min="9223" max="9223" width="17.140625" style="1" customWidth="1"/>
    <col min="9224" max="9224" width="16.28515625" style="1" customWidth="1"/>
    <col min="9225" max="9225" width="16" style="1" customWidth="1"/>
    <col min="9226" max="9226" width="29.42578125" style="1" customWidth="1"/>
    <col min="9227" max="9476" width="9.140625" style="1"/>
    <col min="9477" max="9477" width="63.42578125" style="1" customWidth="1"/>
    <col min="9478" max="9478" width="22.140625" style="1" customWidth="1"/>
    <col min="9479" max="9479" width="17.140625" style="1" customWidth="1"/>
    <col min="9480" max="9480" width="16.28515625" style="1" customWidth="1"/>
    <col min="9481" max="9481" width="16" style="1" customWidth="1"/>
    <col min="9482" max="9482" width="29.42578125" style="1" customWidth="1"/>
    <col min="9483" max="9732" width="9.140625" style="1"/>
    <col min="9733" max="9733" width="63.42578125" style="1" customWidth="1"/>
    <col min="9734" max="9734" width="22.140625" style="1" customWidth="1"/>
    <col min="9735" max="9735" width="17.140625" style="1" customWidth="1"/>
    <col min="9736" max="9736" width="16.28515625" style="1" customWidth="1"/>
    <col min="9737" max="9737" width="16" style="1" customWidth="1"/>
    <col min="9738" max="9738" width="29.42578125" style="1" customWidth="1"/>
    <col min="9739" max="9988" width="9.140625" style="1"/>
    <col min="9989" max="9989" width="63.42578125" style="1" customWidth="1"/>
    <col min="9990" max="9990" width="22.140625" style="1" customWidth="1"/>
    <col min="9991" max="9991" width="17.140625" style="1" customWidth="1"/>
    <col min="9992" max="9992" width="16.28515625" style="1" customWidth="1"/>
    <col min="9993" max="9993" width="16" style="1" customWidth="1"/>
    <col min="9994" max="9994" width="29.42578125" style="1" customWidth="1"/>
    <col min="9995" max="10244" width="9.140625" style="1"/>
    <col min="10245" max="10245" width="63.42578125" style="1" customWidth="1"/>
    <col min="10246" max="10246" width="22.140625" style="1" customWidth="1"/>
    <col min="10247" max="10247" width="17.140625" style="1" customWidth="1"/>
    <col min="10248" max="10248" width="16.28515625" style="1" customWidth="1"/>
    <col min="10249" max="10249" width="16" style="1" customWidth="1"/>
    <col min="10250" max="10250" width="29.42578125" style="1" customWidth="1"/>
    <col min="10251" max="10500" width="9.140625" style="1"/>
    <col min="10501" max="10501" width="63.42578125" style="1" customWidth="1"/>
    <col min="10502" max="10502" width="22.140625" style="1" customWidth="1"/>
    <col min="10503" max="10503" width="17.140625" style="1" customWidth="1"/>
    <col min="10504" max="10504" width="16.28515625" style="1" customWidth="1"/>
    <col min="10505" max="10505" width="16" style="1" customWidth="1"/>
    <col min="10506" max="10506" width="29.42578125" style="1" customWidth="1"/>
    <col min="10507" max="10756" width="9.140625" style="1"/>
    <col min="10757" max="10757" width="63.42578125" style="1" customWidth="1"/>
    <col min="10758" max="10758" width="22.140625" style="1" customWidth="1"/>
    <col min="10759" max="10759" width="17.140625" style="1" customWidth="1"/>
    <col min="10760" max="10760" width="16.28515625" style="1" customWidth="1"/>
    <col min="10761" max="10761" width="16" style="1" customWidth="1"/>
    <col min="10762" max="10762" width="29.42578125" style="1" customWidth="1"/>
    <col min="10763" max="11012" width="9.140625" style="1"/>
    <col min="11013" max="11013" width="63.42578125" style="1" customWidth="1"/>
    <col min="11014" max="11014" width="22.140625" style="1" customWidth="1"/>
    <col min="11015" max="11015" width="17.140625" style="1" customWidth="1"/>
    <col min="11016" max="11016" width="16.28515625" style="1" customWidth="1"/>
    <col min="11017" max="11017" width="16" style="1" customWidth="1"/>
    <col min="11018" max="11018" width="29.42578125" style="1" customWidth="1"/>
    <col min="11019" max="11268" width="9.140625" style="1"/>
    <col min="11269" max="11269" width="63.42578125" style="1" customWidth="1"/>
    <col min="11270" max="11270" width="22.140625" style="1" customWidth="1"/>
    <col min="11271" max="11271" width="17.140625" style="1" customWidth="1"/>
    <col min="11272" max="11272" width="16.28515625" style="1" customWidth="1"/>
    <col min="11273" max="11273" width="16" style="1" customWidth="1"/>
    <col min="11274" max="11274" width="29.42578125" style="1" customWidth="1"/>
    <col min="11275" max="11524" width="9.140625" style="1"/>
    <col min="11525" max="11525" width="63.42578125" style="1" customWidth="1"/>
    <col min="11526" max="11526" width="22.140625" style="1" customWidth="1"/>
    <col min="11527" max="11527" width="17.140625" style="1" customWidth="1"/>
    <col min="11528" max="11528" width="16.28515625" style="1" customWidth="1"/>
    <col min="11529" max="11529" width="16" style="1" customWidth="1"/>
    <col min="11530" max="11530" width="29.42578125" style="1" customWidth="1"/>
    <col min="11531" max="11780" width="9.140625" style="1"/>
    <col min="11781" max="11781" width="63.42578125" style="1" customWidth="1"/>
    <col min="11782" max="11782" width="22.140625" style="1" customWidth="1"/>
    <col min="11783" max="11783" width="17.140625" style="1" customWidth="1"/>
    <col min="11784" max="11784" width="16.28515625" style="1" customWidth="1"/>
    <col min="11785" max="11785" width="16" style="1" customWidth="1"/>
    <col min="11786" max="11786" width="29.42578125" style="1" customWidth="1"/>
    <col min="11787" max="12036" width="9.140625" style="1"/>
    <col min="12037" max="12037" width="63.42578125" style="1" customWidth="1"/>
    <col min="12038" max="12038" width="22.140625" style="1" customWidth="1"/>
    <col min="12039" max="12039" width="17.140625" style="1" customWidth="1"/>
    <col min="12040" max="12040" width="16.28515625" style="1" customWidth="1"/>
    <col min="12041" max="12041" width="16" style="1" customWidth="1"/>
    <col min="12042" max="12042" width="29.42578125" style="1" customWidth="1"/>
    <col min="12043" max="12292" width="9.140625" style="1"/>
    <col min="12293" max="12293" width="63.42578125" style="1" customWidth="1"/>
    <col min="12294" max="12294" width="22.140625" style="1" customWidth="1"/>
    <col min="12295" max="12295" width="17.140625" style="1" customWidth="1"/>
    <col min="12296" max="12296" width="16.28515625" style="1" customWidth="1"/>
    <col min="12297" max="12297" width="16" style="1" customWidth="1"/>
    <col min="12298" max="12298" width="29.42578125" style="1" customWidth="1"/>
    <col min="12299" max="12548" width="9.140625" style="1"/>
    <col min="12549" max="12549" width="63.42578125" style="1" customWidth="1"/>
    <col min="12550" max="12550" width="22.140625" style="1" customWidth="1"/>
    <col min="12551" max="12551" width="17.140625" style="1" customWidth="1"/>
    <col min="12552" max="12552" width="16.28515625" style="1" customWidth="1"/>
    <col min="12553" max="12553" width="16" style="1" customWidth="1"/>
    <col min="12554" max="12554" width="29.42578125" style="1" customWidth="1"/>
    <col min="12555" max="12804" width="9.140625" style="1"/>
    <col min="12805" max="12805" width="63.42578125" style="1" customWidth="1"/>
    <col min="12806" max="12806" width="22.140625" style="1" customWidth="1"/>
    <col min="12807" max="12807" width="17.140625" style="1" customWidth="1"/>
    <col min="12808" max="12808" width="16.28515625" style="1" customWidth="1"/>
    <col min="12809" max="12809" width="16" style="1" customWidth="1"/>
    <col min="12810" max="12810" width="29.42578125" style="1" customWidth="1"/>
    <col min="12811" max="13060" width="9.140625" style="1"/>
    <col min="13061" max="13061" width="63.42578125" style="1" customWidth="1"/>
    <col min="13062" max="13062" width="22.140625" style="1" customWidth="1"/>
    <col min="13063" max="13063" width="17.140625" style="1" customWidth="1"/>
    <col min="13064" max="13064" width="16.28515625" style="1" customWidth="1"/>
    <col min="13065" max="13065" width="16" style="1" customWidth="1"/>
    <col min="13066" max="13066" width="29.42578125" style="1" customWidth="1"/>
    <col min="13067" max="13316" width="9.140625" style="1"/>
    <col min="13317" max="13317" width="63.42578125" style="1" customWidth="1"/>
    <col min="13318" max="13318" width="22.140625" style="1" customWidth="1"/>
    <col min="13319" max="13319" width="17.140625" style="1" customWidth="1"/>
    <col min="13320" max="13320" width="16.28515625" style="1" customWidth="1"/>
    <col min="13321" max="13321" width="16" style="1" customWidth="1"/>
    <col min="13322" max="13322" width="29.42578125" style="1" customWidth="1"/>
    <col min="13323" max="13572" width="9.140625" style="1"/>
    <col min="13573" max="13573" width="63.42578125" style="1" customWidth="1"/>
    <col min="13574" max="13574" width="22.140625" style="1" customWidth="1"/>
    <col min="13575" max="13575" width="17.140625" style="1" customWidth="1"/>
    <col min="13576" max="13576" width="16.28515625" style="1" customWidth="1"/>
    <col min="13577" max="13577" width="16" style="1" customWidth="1"/>
    <col min="13578" max="13578" width="29.42578125" style="1" customWidth="1"/>
    <col min="13579" max="13828" width="9.140625" style="1"/>
    <col min="13829" max="13829" width="63.42578125" style="1" customWidth="1"/>
    <col min="13830" max="13830" width="22.140625" style="1" customWidth="1"/>
    <col min="13831" max="13831" width="17.140625" style="1" customWidth="1"/>
    <col min="13832" max="13832" width="16.28515625" style="1" customWidth="1"/>
    <col min="13833" max="13833" width="16" style="1" customWidth="1"/>
    <col min="13834" max="13834" width="29.42578125" style="1" customWidth="1"/>
    <col min="13835" max="14084" width="9.140625" style="1"/>
    <col min="14085" max="14085" width="63.42578125" style="1" customWidth="1"/>
    <col min="14086" max="14086" width="22.140625" style="1" customWidth="1"/>
    <col min="14087" max="14087" width="17.140625" style="1" customWidth="1"/>
    <col min="14088" max="14088" width="16.28515625" style="1" customWidth="1"/>
    <col min="14089" max="14089" width="16" style="1" customWidth="1"/>
    <col min="14090" max="14090" width="29.42578125" style="1" customWidth="1"/>
    <col min="14091" max="14340" width="9.140625" style="1"/>
    <col min="14341" max="14341" width="63.42578125" style="1" customWidth="1"/>
    <col min="14342" max="14342" width="22.140625" style="1" customWidth="1"/>
    <col min="14343" max="14343" width="17.140625" style="1" customWidth="1"/>
    <col min="14344" max="14344" width="16.28515625" style="1" customWidth="1"/>
    <col min="14345" max="14345" width="16" style="1" customWidth="1"/>
    <col min="14346" max="14346" width="29.42578125" style="1" customWidth="1"/>
    <col min="14347" max="14596" width="9.140625" style="1"/>
    <col min="14597" max="14597" width="63.42578125" style="1" customWidth="1"/>
    <col min="14598" max="14598" width="22.140625" style="1" customWidth="1"/>
    <col min="14599" max="14599" width="17.140625" style="1" customWidth="1"/>
    <col min="14600" max="14600" width="16.28515625" style="1" customWidth="1"/>
    <col min="14601" max="14601" width="16" style="1" customWidth="1"/>
    <col min="14602" max="14602" width="29.42578125" style="1" customWidth="1"/>
    <col min="14603" max="14852" width="9.140625" style="1"/>
    <col min="14853" max="14853" width="63.42578125" style="1" customWidth="1"/>
    <col min="14854" max="14854" width="22.140625" style="1" customWidth="1"/>
    <col min="14855" max="14855" width="17.140625" style="1" customWidth="1"/>
    <col min="14856" max="14856" width="16.28515625" style="1" customWidth="1"/>
    <col min="14857" max="14857" width="16" style="1" customWidth="1"/>
    <col min="14858" max="14858" width="29.42578125" style="1" customWidth="1"/>
    <col min="14859" max="15108" width="9.140625" style="1"/>
    <col min="15109" max="15109" width="63.42578125" style="1" customWidth="1"/>
    <col min="15110" max="15110" width="22.140625" style="1" customWidth="1"/>
    <col min="15111" max="15111" width="17.140625" style="1" customWidth="1"/>
    <col min="15112" max="15112" width="16.28515625" style="1" customWidth="1"/>
    <col min="15113" max="15113" width="16" style="1" customWidth="1"/>
    <col min="15114" max="15114" width="29.42578125" style="1" customWidth="1"/>
    <col min="15115" max="15364" width="9.140625" style="1"/>
    <col min="15365" max="15365" width="63.42578125" style="1" customWidth="1"/>
    <col min="15366" max="15366" width="22.140625" style="1" customWidth="1"/>
    <col min="15367" max="15367" width="17.140625" style="1" customWidth="1"/>
    <col min="15368" max="15368" width="16.28515625" style="1" customWidth="1"/>
    <col min="15369" max="15369" width="16" style="1" customWidth="1"/>
    <col min="15370" max="15370" width="29.42578125" style="1" customWidth="1"/>
    <col min="15371" max="15620" width="9.140625" style="1"/>
    <col min="15621" max="15621" width="63.42578125" style="1" customWidth="1"/>
    <col min="15622" max="15622" width="22.140625" style="1" customWidth="1"/>
    <col min="15623" max="15623" width="17.140625" style="1" customWidth="1"/>
    <col min="15624" max="15624" width="16.28515625" style="1" customWidth="1"/>
    <col min="15625" max="15625" width="16" style="1" customWidth="1"/>
    <col min="15626" max="15626" width="29.42578125" style="1" customWidth="1"/>
    <col min="15627" max="15876" width="9.140625" style="1"/>
    <col min="15877" max="15877" width="63.42578125" style="1" customWidth="1"/>
    <col min="15878" max="15878" width="22.140625" style="1" customWidth="1"/>
    <col min="15879" max="15879" width="17.140625" style="1" customWidth="1"/>
    <col min="15880" max="15880" width="16.28515625" style="1" customWidth="1"/>
    <col min="15881" max="15881" width="16" style="1" customWidth="1"/>
    <col min="15882" max="15882" width="29.42578125" style="1" customWidth="1"/>
    <col min="15883" max="16132" width="9.140625" style="1"/>
    <col min="16133" max="16133" width="63.42578125" style="1" customWidth="1"/>
    <col min="16134" max="16134" width="22.140625" style="1" customWidth="1"/>
    <col min="16135" max="16135" width="17.140625" style="1" customWidth="1"/>
    <col min="16136" max="16136" width="16.28515625" style="1" customWidth="1"/>
    <col min="16137" max="16137" width="16" style="1" customWidth="1"/>
    <col min="16138" max="16138" width="29.42578125" style="1" customWidth="1"/>
    <col min="16139" max="16384" width="9.140625" style="1"/>
  </cols>
  <sheetData>
    <row r="1" spans="1:12" ht="3" customHeight="1"/>
    <row r="2" spans="1:12">
      <c r="H2" s="59"/>
      <c r="I2" s="59" t="s">
        <v>157</v>
      </c>
      <c r="J2" s="59"/>
      <c r="K2" s="59"/>
      <c r="L2" s="59"/>
    </row>
    <row r="3" spans="1:12" ht="21.75" customHeight="1">
      <c r="I3" s="1" t="s">
        <v>156</v>
      </c>
    </row>
    <row r="4" spans="1:12" ht="24.75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</row>
    <row r="5" spans="1:12">
      <c r="B5" s="2"/>
      <c r="F5" s="3"/>
      <c r="G5" s="3"/>
      <c r="H5" s="3"/>
      <c r="I5" s="3"/>
      <c r="J5" s="3" t="s">
        <v>0</v>
      </c>
    </row>
    <row r="6" spans="1:12" ht="15.75">
      <c r="A6" s="55" t="s">
        <v>4</v>
      </c>
      <c r="B6" s="56" t="s">
        <v>5</v>
      </c>
      <c r="C6" s="9" t="s">
        <v>6</v>
      </c>
      <c r="D6" s="9" t="s">
        <v>8</v>
      </c>
      <c r="E6" s="57" t="s">
        <v>9</v>
      </c>
      <c r="F6" s="57"/>
      <c r="G6" s="58" t="s">
        <v>12</v>
      </c>
      <c r="H6" s="58"/>
      <c r="I6" s="58" t="s">
        <v>14</v>
      </c>
      <c r="J6" s="58"/>
    </row>
    <row r="7" spans="1:12" s="2" customFormat="1" ht="57.75" customHeight="1">
      <c r="A7" s="55"/>
      <c r="B7" s="56"/>
      <c r="C7" s="7" t="s">
        <v>7</v>
      </c>
      <c r="D7" s="8" t="s">
        <v>21</v>
      </c>
      <c r="E7" s="8" t="s">
        <v>10</v>
      </c>
      <c r="F7" s="8" t="s">
        <v>11</v>
      </c>
      <c r="G7" s="8" t="s">
        <v>10</v>
      </c>
      <c r="H7" s="8" t="s">
        <v>13</v>
      </c>
      <c r="I7" s="8" t="s">
        <v>10</v>
      </c>
      <c r="J7" s="8" t="s">
        <v>15</v>
      </c>
    </row>
    <row r="8" spans="1:12" s="2" customFormat="1" ht="15" customHeigh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3">
        <v>10</v>
      </c>
    </row>
    <row r="9" spans="1:12" s="2" customFormat="1" ht="17.25" customHeight="1">
      <c r="A9" s="9">
        <v>10000</v>
      </c>
      <c r="B9" s="20" t="s">
        <v>16</v>
      </c>
      <c r="C9" s="19">
        <f>SUM(C10+C11+C13+C18+C21+C22+C23+C29+C31+C34+C38+C39)</f>
        <v>1199481.7</v>
      </c>
      <c r="D9" s="19">
        <f>SUM(D10+D11+D13+D18+D21+D22+D23+D29+D31+D34+D38+D39)</f>
        <v>1184344.3000000003</v>
      </c>
      <c r="E9" s="19">
        <f>SUM(E10+E11+E13+E18+E21+E22+E23+E29+E31+E34+E38+E39)</f>
        <v>1221851.1000000001</v>
      </c>
      <c r="F9" s="19">
        <f>SUM(E9/D9*100)</f>
        <v>103.16688314369394</v>
      </c>
      <c r="G9" s="19">
        <f>SUM(G10+G11+G13+G18+G21+G22+G23+G29+G31+G34+G38+G39)</f>
        <v>1237026.7</v>
      </c>
      <c r="H9" s="19">
        <f>SUM(G9/E9)*100</f>
        <v>101.24201713285686</v>
      </c>
      <c r="I9" s="19">
        <f>SUM(I10+I11+I13+I18+I21+I22+I23+I29+I31+I34+I38+I39)</f>
        <v>1259785.5999999999</v>
      </c>
      <c r="J9" s="40">
        <f>SUM(I9/G9*100)</f>
        <v>101.83980669131878</v>
      </c>
    </row>
    <row r="10" spans="1:12" s="5" customFormat="1" ht="17.25" customHeight="1">
      <c r="A10" s="4">
        <v>10102</v>
      </c>
      <c r="B10" s="26" t="s">
        <v>1</v>
      </c>
      <c r="C10" s="10">
        <v>664404.69999999995</v>
      </c>
      <c r="D10" s="10">
        <v>668886.1</v>
      </c>
      <c r="E10" s="10">
        <v>704535.5</v>
      </c>
      <c r="F10" s="10">
        <f t="shared" ref="F10:F43" si="0">SUM(E10/D10*100)</f>
        <v>105.32966673997262</v>
      </c>
      <c r="G10" s="10">
        <v>725671.6</v>
      </c>
      <c r="H10" s="10">
        <f t="shared" ref="H10:H43" si="1">SUM(G10/E10)*100</f>
        <v>103.00000496781212</v>
      </c>
      <c r="I10" s="10">
        <v>747441.7</v>
      </c>
      <c r="J10" s="41">
        <f t="shared" ref="J10:J43" si="2">SUM(I10/G10*100)</f>
        <v>102.9999933854377</v>
      </c>
    </row>
    <row r="11" spans="1:12" ht="44.25" customHeight="1">
      <c r="A11" s="9">
        <v>10300</v>
      </c>
      <c r="B11" s="27" t="s">
        <v>17</v>
      </c>
      <c r="C11" s="14">
        <f>SUM(C12)</f>
        <v>9348</v>
      </c>
      <c r="D11" s="14">
        <f>SUM(D12)</f>
        <v>12670.8</v>
      </c>
      <c r="E11" s="14">
        <f>SUM(E12)</f>
        <v>14148</v>
      </c>
      <c r="F11" s="19">
        <f t="shared" si="0"/>
        <v>111.65830097547116</v>
      </c>
      <c r="G11" s="14">
        <f>SUM(G12)</f>
        <v>14847</v>
      </c>
      <c r="H11" s="19">
        <f t="shared" si="1"/>
        <v>104.94062765055132</v>
      </c>
      <c r="I11" s="14">
        <f>SUM(I12)</f>
        <v>15432.2</v>
      </c>
      <c r="J11" s="40">
        <f t="shared" si="2"/>
        <v>103.94153701084394</v>
      </c>
    </row>
    <row r="12" spans="1:12" ht="32.25" customHeight="1">
      <c r="A12" s="6">
        <v>10302</v>
      </c>
      <c r="B12" s="28" t="s">
        <v>45</v>
      </c>
      <c r="C12" s="18">
        <v>9348</v>
      </c>
      <c r="D12" s="18">
        <v>12670.8</v>
      </c>
      <c r="E12" s="18">
        <v>14148</v>
      </c>
      <c r="F12" s="10">
        <f t="shared" si="0"/>
        <v>111.65830097547116</v>
      </c>
      <c r="G12" s="18">
        <v>14847</v>
      </c>
      <c r="H12" s="10">
        <f t="shared" si="1"/>
        <v>104.94062765055132</v>
      </c>
      <c r="I12" s="18">
        <v>15432.2</v>
      </c>
      <c r="J12" s="41">
        <f t="shared" si="2"/>
        <v>103.94153701084394</v>
      </c>
    </row>
    <row r="13" spans="1:12">
      <c r="A13" s="9">
        <v>10500</v>
      </c>
      <c r="B13" s="27" t="s">
        <v>18</v>
      </c>
      <c r="C13" s="14">
        <f>SUM(C14:C17)</f>
        <v>141605.69999999998</v>
      </c>
      <c r="D13" s="14">
        <f>SUM(D14:D17)</f>
        <v>137462.1</v>
      </c>
      <c r="E13" s="14">
        <f>SUM(E14:E17)</f>
        <v>137357</v>
      </c>
      <c r="F13" s="19">
        <f t="shared" si="0"/>
        <v>99.923542561913422</v>
      </c>
      <c r="G13" s="14">
        <f>SUM(G14:G17)</f>
        <v>142065</v>
      </c>
      <c r="H13" s="19">
        <f t="shared" si="1"/>
        <v>103.42756466725393</v>
      </c>
      <c r="I13" s="14">
        <f>SUM(I14:I17)</f>
        <v>142065</v>
      </c>
      <c r="J13" s="40">
        <f t="shared" si="2"/>
        <v>100</v>
      </c>
    </row>
    <row r="14" spans="1:12" ht="30">
      <c r="A14" s="6">
        <v>10501</v>
      </c>
      <c r="B14" s="29" t="s">
        <v>19</v>
      </c>
      <c r="C14" s="15">
        <v>82595.8</v>
      </c>
      <c r="D14" s="15">
        <v>84250.5</v>
      </c>
      <c r="E14" s="15">
        <v>88000</v>
      </c>
      <c r="F14" s="10">
        <f t="shared" si="0"/>
        <v>104.45041869187719</v>
      </c>
      <c r="G14" s="15">
        <v>92400</v>
      </c>
      <c r="H14" s="10">
        <f t="shared" si="1"/>
        <v>105</v>
      </c>
      <c r="I14" s="15">
        <v>92400</v>
      </c>
      <c r="J14" s="41">
        <f t="shared" si="2"/>
        <v>100</v>
      </c>
    </row>
    <row r="15" spans="1:12" ht="29.25" customHeight="1">
      <c r="A15" s="6">
        <v>10502</v>
      </c>
      <c r="B15" s="29" t="s">
        <v>20</v>
      </c>
      <c r="C15" s="16">
        <v>55142.7</v>
      </c>
      <c r="D15" s="16">
        <v>48400</v>
      </c>
      <c r="E15" s="16">
        <v>45000</v>
      </c>
      <c r="F15" s="10">
        <f t="shared" si="0"/>
        <v>92.975206611570243</v>
      </c>
      <c r="G15" s="16">
        <v>45000</v>
      </c>
      <c r="H15" s="10">
        <f t="shared" si="1"/>
        <v>100</v>
      </c>
      <c r="I15" s="16">
        <v>45000</v>
      </c>
      <c r="J15" s="41">
        <f t="shared" si="2"/>
        <v>100</v>
      </c>
    </row>
    <row r="16" spans="1:12" ht="17.25" customHeight="1">
      <c r="A16" s="6">
        <v>10503</v>
      </c>
      <c r="B16" s="25" t="s">
        <v>22</v>
      </c>
      <c r="C16" s="15">
        <v>151.9</v>
      </c>
      <c r="D16" s="15">
        <v>311.60000000000002</v>
      </c>
      <c r="E16" s="15">
        <v>157</v>
      </c>
      <c r="F16" s="10">
        <f t="shared" si="0"/>
        <v>50.38510911424904</v>
      </c>
      <c r="G16" s="15">
        <v>165</v>
      </c>
      <c r="H16" s="10">
        <f t="shared" si="1"/>
        <v>105.09554140127389</v>
      </c>
      <c r="I16" s="15">
        <v>165</v>
      </c>
      <c r="J16" s="41">
        <f t="shared" si="2"/>
        <v>100</v>
      </c>
    </row>
    <row r="17" spans="1:10" ht="32.25" customHeight="1">
      <c r="A17" s="6">
        <v>10504</v>
      </c>
      <c r="B17" s="25" t="s">
        <v>46</v>
      </c>
      <c r="C17" s="15">
        <v>3715.3</v>
      </c>
      <c r="D17" s="15">
        <v>4500</v>
      </c>
      <c r="E17" s="15">
        <v>4200</v>
      </c>
      <c r="F17" s="10">
        <f t="shared" si="0"/>
        <v>93.333333333333329</v>
      </c>
      <c r="G17" s="15">
        <v>4500</v>
      </c>
      <c r="H17" s="10">
        <f t="shared" si="1"/>
        <v>107.14285714285714</v>
      </c>
      <c r="I17" s="15">
        <v>4500</v>
      </c>
      <c r="J17" s="41">
        <f t="shared" si="2"/>
        <v>100</v>
      </c>
    </row>
    <row r="18" spans="1:10">
      <c r="A18" s="9">
        <v>10600</v>
      </c>
      <c r="B18" s="30" t="s">
        <v>23</v>
      </c>
      <c r="C18" s="17">
        <f>SUM(C19:C20)</f>
        <v>36232.800000000003</v>
      </c>
      <c r="D18" s="17">
        <f>SUM(D19:D20)</f>
        <v>38048.300000000003</v>
      </c>
      <c r="E18" s="17">
        <f>SUM(E19:E20)</f>
        <v>36435</v>
      </c>
      <c r="F18" s="19">
        <f t="shared" si="0"/>
        <v>95.759863121348388</v>
      </c>
      <c r="G18" s="17">
        <f>SUM(G19:G20)</f>
        <v>37900</v>
      </c>
      <c r="H18" s="19">
        <f t="shared" si="1"/>
        <v>104.02085906408674</v>
      </c>
      <c r="I18" s="17">
        <f>SUM(I19:I20)</f>
        <v>37900</v>
      </c>
      <c r="J18" s="40">
        <f t="shared" si="2"/>
        <v>100</v>
      </c>
    </row>
    <row r="19" spans="1:10" ht="15.75">
      <c r="A19" s="6">
        <v>10601</v>
      </c>
      <c r="B19" s="25" t="s">
        <v>24</v>
      </c>
      <c r="C19" s="15">
        <v>16759.099999999999</v>
      </c>
      <c r="D19" s="15">
        <v>16148.3</v>
      </c>
      <c r="E19" s="15">
        <v>16955</v>
      </c>
      <c r="F19" s="10">
        <f t="shared" si="0"/>
        <v>104.99557228934316</v>
      </c>
      <c r="G19" s="15">
        <v>17800</v>
      </c>
      <c r="H19" s="10">
        <f t="shared" si="1"/>
        <v>104.98378059569448</v>
      </c>
      <c r="I19" s="15">
        <v>17800</v>
      </c>
      <c r="J19" s="41">
        <f t="shared" si="2"/>
        <v>100</v>
      </c>
    </row>
    <row r="20" spans="1:10" ht="15.75">
      <c r="A20" s="6">
        <v>10606</v>
      </c>
      <c r="B20" s="25" t="s">
        <v>25</v>
      </c>
      <c r="C20" s="15">
        <v>19473.7</v>
      </c>
      <c r="D20" s="15">
        <v>21900</v>
      </c>
      <c r="E20" s="15">
        <v>19480</v>
      </c>
      <c r="F20" s="10">
        <f t="shared" si="0"/>
        <v>88.949771689497709</v>
      </c>
      <c r="G20" s="15">
        <v>20100</v>
      </c>
      <c r="H20" s="10">
        <f t="shared" si="1"/>
        <v>103.18275154004107</v>
      </c>
      <c r="I20" s="15">
        <v>20100</v>
      </c>
      <c r="J20" s="41">
        <f t="shared" si="2"/>
        <v>100</v>
      </c>
    </row>
    <row r="21" spans="1:10" ht="15.75">
      <c r="A21" s="9">
        <v>10800</v>
      </c>
      <c r="B21" s="31" t="s">
        <v>26</v>
      </c>
      <c r="C21" s="17">
        <v>10938.2</v>
      </c>
      <c r="D21" s="17">
        <v>9027.7999999999993</v>
      </c>
      <c r="E21" s="17">
        <v>9027.7999999999993</v>
      </c>
      <c r="F21" s="19">
        <f t="shared" si="0"/>
        <v>100</v>
      </c>
      <c r="G21" s="17">
        <v>9227.7999999999993</v>
      </c>
      <c r="H21" s="19">
        <f t="shared" si="1"/>
        <v>102.21537916214361</v>
      </c>
      <c r="I21" s="17">
        <v>9227.7999999999993</v>
      </c>
      <c r="J21" s="40">
        <f t="shared" si="2"/>
        <v>100</v>
      </c>
    </row>
    <row r="22" spans="1:10" ht="48.75" customHeight="1">
      <c r="A22" s="9">
        <v>10900</v>
      </c>
      <c r="B22" s="32" t="s">
        <v>27</v>
      </c>
      <c r="C22" s="17">
        <v>-1.6</v>
      </c>
      <c r="D22" s="17">
        <v>0</v>
      </c>
      <c r="E22" s="17">
        <v>0</v>
      </c>
      <c r="F22" s="19">
        <v>0</v>
      </c>
      <c r="G22" s="17">
        <v>0</v>
      </c>
      <c r="H22" s="19">
        <v>0</v>
      </c>
      <c r="I22" s="17">
        <v>0</v>
      </c>
      <c r="J22" s="40">
        <v>0</v>
      </c>
    </row>
    <row r="23" spans="1:10" ht="48.75" customHeight="1">
      <c r="A23" s="9">
        <v>11100</v>
      </c>
      <c r="B23" s="23" t="s">
        <v>28</v>
      </c>
      <c r="C23" s="17">
        <f>SUM(C24:C28)</f>
        <v>257014.19999999998</v>
      </c>
      <c r="D23" s="17">
        <v>237620.1</v>
      </c>
      <c r="E23" s="17">
        <f>SUM(E24:E28)</f>
        <v>252108</v>
      </c>
      <c r="F23" s="19">
        <f t="shared" si="0"/>
        <v>106.09708522132597</v>
      </c>
      <c r="G23" s="17">
        <f>SUM(G24:G28)</f>
        <v>252108</v>
      </c>
      <c r="H23" s="19">
        <f t="shared" si="1"/>
        <v>100</v>
      </c>
      <c r="I23" s="17">
        <f>SUM(I24:I28)</f>
        <v>252108</v>
      </c>
      <c r="J23" s="40">
        <f t="shared" si="2"/>
        <v>100</v>
      </c>
    </row>
    <row r="24" spans="1:10" ht="47.25" customHeight="1">
      <c r="A24" s="6">
        <v>11101</v>
      </c>
      <c r="B24" s="28" t="s">
        <v>29</v>
      </c>
      <c r="C24" s="15">
        <v>68.3</v>
      </c>
      <c r="D24" s="15">
        <v>205.8</v>
      </c>
      <c r="E24" s="15">
        <v>0</v>
      </c>
      <c r="F24" s="10">
        <f t="shared" si="0"/>
        <v>0</v>
      </c>
      <c r="G24" s="15">
        <v>0</v>
      </c>
      <c r="H24" s="10">
        <v>0</v>
      </c>
      <c r="I24" s="15">
        <v>0</v>
      </c>
      <c r="J24" s="41">
        <v>0</v>
      </c>
    </row>
    <row r="25" spans="1:10" ht="44.25" customHeight="1">
      <c r="A25" s="6">
        <v>11103</v>
      </c>
      <c r="B25" s="28" t="s">
        <v>30</v>
      </c>
      <c r="C25" s="15">
        <v>0</v>
      </c>
      <c r="D25" s="15">
        <v>0</v>
      </c>
      <c r="E25" s="15">
        <v>0</v>
      </c>
      <c r="F25" s="10">
        <v>0</v>
      </c>
      <c r="G25" s="15">
        <v>0</v>
      </c>
      <c r="H25" s="10">
        <v>0</v>
      </c>
      <c r="I25" s="15">
        <v>0</v>
      </c>
      <c r="J25" s="41">
        <v>0</v>
      </c>
    </row>
    <row r="26" spans="1:10" ht="91.5" customHeight="1">
      <c r="A26" s="6">
        <v>11105</v>
      </c>
      <c r="B26" s="28" t="s">
        <v>31</v>
      </c>
      <c r="C26" s="15">
        <v>256162.3</v>
      </c>
      <c r="D26" s="15">
        <v>236689</v>
      </c>
      <c r="E26" s="15">
        <v>251220</v>
      </c>
      <c r="F26" s="10">
        <f t="shared" si="0"/>
        <v>106.13927981444004</v>
      </c>
      <c r="G26" s="15">
        <v>251220</v>
      </c>
      <c r="H26" s="10">
        <f t="shared" si="1"/>
        <v>100</v>
      </c>
      <c r="I26" s="15">
        <v>251220</v>
      </c>
      <c r="J26" s="41">
        <f t="shared" si="2"/>
        <v>100</v>
      </c>
    </row>
    <row r="27" spans="1:10" ht="32.25" customHeight="1">
      <c r="A27" s="6">
        <v>11107</v>
      </c>
      <c r="B27" s="28" t="s">
        <v>32</v>
      </c>
      <c r="C27" s="15">
        <v>249.2</v>
      </c>
      <c r="D27" s="15">
        <v>33.299999999999997</v>
      </c>
      <c r="E27" s="15">
        <v>0</v>
      </c>
      <c r="F27" s="10">
        <f t="shared" si="0"/>
        <v>0</v>
      </c>
      <c r="G27" s="15">
        <v>0</v>
      </c>
      <c r="H27" s="10">
        <v>0</v>
      </c>
      <c r="I27" s="15">
        <v>0</v>
      </c>
      <c r="J27" s="41">
        <v>0</v>
      </c>
    </row>
    <row r="28" spans="1:10" ht="92.25" customHeight="1">
      <c r="A28" s="6">
        <v>11109</v>
      </c>
      <c r="B28" s="28" t="s">
        <v>33</v>
      </c>
      <c r="C28" s="15">
        <v>534.4</v>
      </c>
      <c r="D28" s="15">
        <v>650</v>
      </c>
      <c r="E28" s="15">
        <v>888</v>
      </c>
      <c r="F28" s="10">
        <f t="shared" si="0"/>
        <v>136.61538461538461</v>
      </c>
      <c r="G28" s="15">
        <v>888</v>
      </c>
      <c r="H28" s="10">
        <f t="shared" si="1"/>
        <v>100</v>
      </c>
      <c r="I28" s="15">
        <v>888</v>
      </c>
      <c r="J28" s="41">
        <f t="shared" si="2"/>
        <v>100</v>
      </c>
    </row>
    <row r="29" spans="1:10" ht="33" customHeight="1">
      <c r="A29" s="9">
        <v>11200</v>
      </c>
      <c r="B29" s="23" t="s">
        <v>34</v>
      </c>
      <c r="C29" s="17">
        <f>SUM(C30)</f>
        <v>6303.3</v>
      </c>
      <c r="D29" s="17">
        <f>SUM(D30)</f>
        <v>9400</v>
      </c>
      <c r="E29" s="17">
        <f>SUM(E30)</f>
        <v>6800</v>
      </c>
      <c r="F29" s="19">
        <f t="shared" si="0"/>
        <v>72.340425531914903</v>
      </c>
      <c r="G29" s="17">
        <f>SUM(G30)</f>
        <v>6800</v>
      </c>
      <c r="H29" s="19">
        <f t="shared" si="1"/>
        <v>100</v>
      </c>
      <c r="I29" s="17">
        <f>SUM(I30)</f>
        <v>6800</v>
      </c>
      <c r="J29" s="40">
        <f t="shared" si="2"/>
        <v>100</v>
      </c>
    </row>
    <row r="30" spans="1:10" ht="17.25" customHeight="1">
      <c r="A30" s="6">
        <v>11201</v>
      </c>
      <c r="B30" s="21" t="s">
        <v>35</v>
      </c>
      <c r="C30" s="15">
        <v>6303.3</v>
      </c>
      <c r="D30" s="15">
        <v>9400</v>
      </c>
      <c r="E30" s="15">
        <v>6800</v>
      </c>
      <c r="F30" s="10">
        <f t="shared" si="0"/>
        <v>72.340425531914903</v>
      </c>
      <c r="G30" s="15">
        <v>6800</v>
      </c>
      <c r="H30" s="10">
        <f t="shared" si="1"/>
        <v>100</v>
      </c>
      <c r="I30" s="15">
        <v>6800</v>
      </c>
      <c r="J30" s="41">
        <f t="shared" si="2"/>
        <v>100</v>
      </c>
    </row>
    <row r="31" spans="1:10" ht="33" customHeight="1">
      <c r="A31" s="9">
        <v>11300</v>
      </c>
      <c r="B31" s="23" t="s">
        <v>36</v>
      </c>
      <c r="C31" s="17">
        <f>SUM(C32:C33)</f>
        <v>1254</v>
      </c>
      <c r="D31" s="17">
        <f>SUM(D32:D33)</f>
        <v>1923</v>
      </c>
      <c r="E31" s="17">
        <f>SUM(E32:E33)</f>
        <v>202</v>
      </c>
      <c r="F31" s="19">
        <f t="shared" si="0"/>
        <v>10.504420176807072</v>
      </c>
      <c r="G31" s="17">
        <f>SUM(G32:G33)</f>
        <v>187</v>
      </c>
      <c r="H31" s="19">
        <f t="shared" si="1"/>
        <v>92.574257425742573</v>
      </c>
      <c r="I31" s="17">
        <f>SUM(I32:I33)</f>
        <v>102</v>
      </c>
      <c r="J31" s="40">
        <f t="shared" si="2"/>
        <v>54.54545454545454</v>
      </c>
    </row>
    <row r="32" spans="1:10" ht="17.25" customHeight="1">
      <c r="A32" s="6">
        <v>11301</v>
      </c>
      <c r="B32" s="28" t="s">
        <v>37</v>
      </c>
      <c r="C32" s="15">
        <v>95.2</v>
      </c>
      <c r="D32" s="15">
        <v>23</v>
      </c>
      <c r="E32" s="15">
        <v>2</v>
      </c>
      <c r="F32" s="10">
        <f t="shared" si="0"/>
        <v>8.695652173913043</v>
      </c>
      <c r="G32" s="15">
        <v>2</v>
      </c>
      <c r="H32" s="10">
        <f t="shared" si="1"/>
        <v>100</v>
      </c>
      <c r="I32" s="15">
        <v>2</v>
      </c>
      <c r="J32" s="41">
        <f t="shared" si="2"/>
        <v>100</v>
      </c>
    </row>
    <row r="33" spans="1:10" ht="18" customHeight="1">
      <c r="A33" s="6">
        <v>11302</v>
      </c>
      <c r="B33" s="28" t="s">
        <v>38</v>
      </c>
      <c r="C33" s="15">
        <v>1158.8</v>
      </c>
      <c r="D33" s="15">
        <v>1900</v>
      </c>
      <c r="E33" s="15">
        <v>200</v>
      </c>
      <c r="F33" s="10">
        <f t="shared" si="0"/>
        <v>10.526315789473683</v>
      </c>
      <c r="G33" s="15">
        <v>185</v>
      </c>
      <c r="H33" s="10">
        <f t="shared" si="1"/>
        <v>92.5</v>
      </c>
      <c r="I33" s="15">
        <v>100</v>
      </c>
      <c r="J33" s="41">
        <f t="shared" si="2"/>
        <v>54.054054054054056</v>
      </c>
    </row>
    <row r="34" spans="1:10" ht="32.25" customHeight="1">
      <c r="A34" s="9">
        <v>11400</v>
      </c>
      <c r="B34" s="23" t="s">
        <v>39</v>
      </c>
      <c r="C34" s="17">
        <f>SUM(C35:C37)</f>
        <v>60711.7</v>
      </c>
      <c r="D34" s="17">
        <f>SUM(D35:D37)</f>
        <v>53539</v>
      </c>
      <c r="E34" s="17">
        <f>SUM(E35:E37)</f>
        <v>53794</v>
      </c>
      <c r="F34" s="19">
        <f t="shared" si="0"/>
        <v>100.47628831319224</v>
      </c>
      <c r="G34" s="17">
        <f>SUM(G35:G37)</f>
        <v>41736</v>
      </c>
      <c r="H34" s="19">
        <f t="shared" si="1"/>
        <v>77.584860765141102</v>
      </c>
      <c r="I34" s="17">
        <f>SUM(I35:I37)</f>
        <v>41704</v>
      </c>
      <c r="J34" s="40">
        <f t="shared" si="2"/>
        <v>99.923327582902061</v>
      </c>
    </row>
    <row r="35" spans="1:10" ht="33" customHeight="1">
      <c r="A35" s="6">
        <v>11401</v>
      </c>
      <c r="B35" s="28" t="s">
        <v>40</v>
      </c>
      <c r="C35" s="15">
        <v>34054.699999999997</v>
      </c>
      <c r="D35" s="15">
        <v>31820</v>
      </c>
      <c r="E35" s="15">
        <v>31957</v>
      </c>
      <c r="F35" s="10">
        <f t="shared" si="0"/>
        <v>100.43054682589568</v>
      </c>
      <c r="G35" s="15">
        <v>31957</v>
      </c>
      <c r="H35" s="10">
        <f t="shared" si="1"/>
        <v>100</v>
      </c>
      <c r="I35" s="15">
        <v>31957</v>
      </c>
      <c r="J35" s="41">
        <f t="shared" si="2"/>
        <v>100</v>
      </c>
    </row>
    <row r="36" spans="1:10" ht="90.75" customHeight="1">
      <c r="A36" s="6">
        <v>11402</v>
      </c>
      <c r="B36" s="21" t="s">
        <v>41</v>
      </c>
      <c r="C36" s="15">
        <v>15551.5</v>
      </c>
      <c r="D36" s="15">
        <v>2896</v>
      </c>
      <c r="E36" s="15">
        <v>12135</v>
      </c>
      <c r="F36" s="10">
        <f t="shared" si="0"/>
        <v>419.02624309392263</v>
      </c>
      <c r="G36" s="15">
        <v>77</v>
      </c>
      <c r="H36" s="10">
        <f t="shared" si="1"/>
        <v>0.63452822414503496</v>
      </c>
      <c r="I36" s="15">
        <v>45</v>
      </c>
      <c r="J36" s="41">
        <f t="shared" si="2"/>
        <v>58.441558441558442</v>
      </c>
    </row>
    <row r="37" spans="1:10" ht="30.75" customHeight="1">
      <c r="A37" s="6">
        <v>11406</v>
      </c>
      <c r="B37" s="21" t="s">
        <v>49</v>
      </c>
      <c r="C37" s="15">
        <v>11105.5</v>
      </c>
      <c r="D37" s="15">
        <v>18823</v>
      </c>
      <c r="E37" s="15">
        <v>9702</v>
      </c>
      <c r="F37" s="10">
        <f t="shared" si="0"/>
        <v>51.54332465600595</v>
      </c>
      <c r="G37" s="15">
        <v>9702</v>
      </c>
      <c r="H37" s="10">
        <f t="shared" si="1"/>
        <v>100</v>
      </c>
      <c r="I37" s="15">
        <v>9702</v>
      </c>
      <c r="J37" s="41">
        <f t="shared" si="2"/>
        <v>100</v>
      </c>
    </row>
    <row r="38" spans="1:10" ht="16.5" customHeight="1">
      <c r="A38" s="9">
        <v>11600</v>
      </c>
      <c r="B38" s="23" t="s">
        <v>42</v>
      </c>
      <c r="C38" s="17">
        <v>11360</v>
      </c>
      <c r="D38" s="17">
        <v>12300</v>
      </c>
      <c r="E38" s="17">
        <v>7443.8</v>
      </c>
      <c r="F38" s="19">
        <f t="shared" si="0"/>
        <v>60.518699186991874</v>
      </c>
      <c r="G38" s="17">
        <v>6484.3</v>
      </c>
      <c r="H38" s="19">
        <f t="shared" si="1"/>
        <v>87.110078185872808</v>
      </c>
      <c r="I38" s="17">
        <v>7004.9</v>
      </c>
      <c r="J38" s="40">
        <f t="shared" si="2"/>
        <v>108.0286229816634</v>
      </c>
    </row>
    <row r="39" spans="1:10" ht="18" customHeight="1">
      <c r="A39" s="9">
        <v>11700</v>
      </c>
      <c r="B39" s="22" t="s">
        <v>43</v>
      </c>
      <c r="C39" s="17">
        <f>SUM(C40:C41)</f>
        <v>310.7</v>
      </c>
      <c r="D39" s="17">
        <f>SUM(D40:D41)</f>
        <v>3467.1000000000004</v>
      </c>
      <c r="E39" s="17">
        <f>SUM(E40:E41)</f>
        <v>0</v>
      </c>
      <c r="F39" s="19">
        <f t="shared" si="0"/>
        <v>0</v>
      </c>
      <c r="G39" s="17">
        <f>SUM(G40:G41)</f>
        <v>0</v>
      </c>
      <c r="H39" s="19">
        <v>0</v>
      </c>
      <c r="I39" s="17">
        <f>SUM(I40:I41)</f>
        <v>0</v>
      </c>
      <c r="J39" s="40">
        <v>0</v>
      </c>
    </row>
    <row r="40" spans="1:10" ht="30" customHeight="1">
      <c r="A40" s="6">
        <v>11701</v>
      </c>
      <c r="B40" s="21" t="s">
        <v>47</v>
      </c>
      <c r="C40" s="15">
        <v>310.7</v>
      </c>
      <c r="D40" s="15">
        <v>-310.7</v>
      </c>
      <c r="E40" s="15">
        <v>0</v>
      </c>
      <c r="F40" s="10">
        <v>0</v>
      </c>
      <c r="G40" s="15">
        <v>0</v>
      </c>
      <c r="H40" s="10">
        <v>0</v>
      </c>
      <c r="I40" s="15">
        <v>0</v>
      </c>
      <c r="J40" s="41">
        <v>0</v>
      </c>
    </row>
    <row r="41" spans="1:10" ht="15.75">
      <c r="A41" s="6">
        <v>11705</v>
      </c>
      <c r="B41" s="24" t="s">
        <v>48</v>
      </c>
      <c r="C41" s="15">
        <v>0</v>
      </c>
      <c r="D41" s="15">
        <v>3777.8</v>
      </c>
      <c r="E41" s="15">
        <v>0</v>
      </c>
      <c r="F41" s="10">
        <f t="shared" si="0"/>
        <v>0</v>
      </c>
      <c r="G41" s="15">
        <v>0</v>
      </c>
      <c r="H41" s="10">
        <v>0</v>
      </c>
      <c r="I41" s="15">
        <v>0</v>
      </c>
      <c r="J41" s="41">
        <v>0</v>
      </c>
    </row>
    <row r="42" spans="1:10" ht="16.5" customHeight="1">
      <c r="A42" s="9">
        <v>20000</v>
      </c>
      <c r="B42" s="23" t="s">
        <v>2</v>
      </c>
      <c r="C42" s="17">
        <v>3067336.8</v>
      </c>
      <c r="D42" s="17">
        <v>2978462.2</v>
      </c>
      <c r="E42" s="17">
        <v>2536751.1</v>
      </c>
      <c r="F42" s="19">
        <f t="shared" si="0"/>
        <v>85.169826899263654</v>
      </c>
      <c r="G42" s="17">
        <v>2468316.1</v>
      </c>
      <c r="H42" s="19">
        <f t="shared" si="1"/>
        <v>97.302257994487519</v>
      </c>
      <c r="I42" s="17">
        <v>2218822.7000000002</v>
      </c>
      <c r="J42" s="40">
        <f t="shared" si="2"/>
        <v>89.892161704896708</v>
      </c>
    </row>
    <row r="43" spans="1:10" ht="18" customHeight="1">
      <c r="A43" s="6"/>
      <c r="B43" s="49" t="s">
        <v>44</v>
      </c>
      <c r="C43" s="17">
        <f>SUM(C9+C42)</f>
        <v>4266818.5</v>
      </c>
      <c r="D43" s="17">
        <f>SUM(D9+D42)</f>
        <v>4162806.5000000005</v>
      </c>
      <c r="E43" s="17">
        <f>SUM(E9+E42)</f>
        <v>3758602.2</v>
      </c>
      <c r="F43" s="19">
        <f t="shared" si="0"/>
        <v>90.290101161319896</v>
      </c>
      <c r="G43" s="17">
        <f>SUM(G9+G42)</f>
        <v>3705342.8</v>
      </c>
      <c r="H43" s="19">
        <f t="shared" si="1"/>
        <v>98.582999818389922</v>
      </c>
      <c r="I43" s="17">
        <f>SUM(I9+I42)</f>
        <v>3478608.3</v>
      </c>
      <c r="J43" s="40">
        <f t="shared" si="2"/>
        <v>93.880876554795407</v>
      </c>
    </row>
    <row r="44" spans="1:10" ht="15.75">
      <c r="A44" s="50"/>
      <c r="B44" s="51" t="s">
        <v>50</v>
      </c>
      <c r="C44" s="52">
        <f>SUM(C45+C54+C58+C66+C71+C73+C79+C82+C84+C89+C93+C96)</f>
        <v>4172870.3000000003</v>
      </c>
      <c r="D44" s="52">
        <f t="shared" ref="D44:I44" si="3">SUM(D45+D54+D58+D66+D71+D73+D79+D82+D84+D89+D93+D96)</f>
        <v>4338351</v>
      </c>
      <c r="E44" s="52">
        <f t="shared" si="3"/>
        <v>3880787.2999999993</v>
      </c>
      <c r="F44" s="52">
        <v>89.5</v>
      </c>
      <c r="G44" s="52">
        <f t="shared" si="3"/>
        <v>3816675.26</v>
      </c>
      <c r="H44" s="52">
        <v>98.3</v>
      </c>
      <c r="I44" s="52">
        <f t="shared" si="3"/>
        <v>3579391.1</v>
      </c>
      <c r="J44" s="52">
        <v>93.8</v>
      </c>
    </row>
    <row r="45" spans="1:10" ht="15.75">
      <c r="A45" s="53" t="s">
        <v>115</v>
      </c>
      <c r="B45" s="51" t="s">
        <v>51</v>
      </c>
      <c r="C45" s="52">
        <f>SUM(C46:C53)</f>
        <v>386883.2</v>
      </c>
      <c r="D45" s="52">
        <f t="shared" ref="D45:I45" si="4">SUM(D46:D53)</f>
        <v>378791.5</v>
      </c>
      <c r="E45" s="52">
        <f t="shared" si="4"/>
        <v>397456.9</v>
      </c>
      <c r="F45" s="52">
        <v>104.9</v>
      </c>
      <c r="G45" s="52">
        <f t="shared" si="4"/>
        <v>442298.4</v>
      </c>
      <c r="H45" s="52">
        <v>111.3</v>
      </c>
      <c r="I45" s="52">
        <f t="shared" si="4"/>
        <v>485667.30000000005</v>
      </c>
      <c r="J45" s="52">
        <v>109.8</v>
      </c>
    </row>
    <row r="46" spans="1:10" ht="37.5" customHeight="1">
      <c r="A46" s="42" t="s">
        <v>116</v>
      </c>
      <c r="B46" s="33" t="s">
        <v>52</v>
      </c>
      <c r="C46" s="37">
        <v>6090.3</v>
      </c>
      <c r="D46" s="45">
        <v>4495.3999999999996</v>
      </c>
      <c r="E46" s="37">
        <v>4906.6000000000004</v>
      </c>
      <c r="F46" s="38">
        <v>109.2</v>
      </c>
      <c r="G46" s="38">
        <v>4906.6000000000004</v>
      </c>
      <c r="H46" s="38">
        <v>100</v>
      </c>
      <c r="I46" s="38">
        <v>4906.6000000000004</v>
      </c>
      <c r="J46" s="38">
        <v>100</v>
      </c>
    </row>
    <row r="47" spans="1:10" ht="47.25">
      <c r="A47" s="42" t="s">
        <v>117</v>
      </c>
      <c r="B47" s="33" t="s">
        <v>53</v>
      </c>
      <c r="C47" s="38">
        <v>11719</v>
      </c>
      <c r="D47" s="45">
        <v>17574.3</v>
      </c>
      <c r="E47" s="38">
        <v>17801.5</v>
      </c>
      <c r="F47" s="38">
        <v>101.3</v>
      </c>
      <c r="G47" s="38">
        <v>17801.5</v>
      </c>
      <c r="H47" s="38">
        <v>100</v>
      </c>
      <c r="I47" s="38">
        <v>17801.5</v>
      </c>
      <c r="J47" s="38">
        <v>100</v>
      </c>
    </row>
    <row r="48" spans="1:10" ht="47.25">
      <c r="A48" s="42" t="s">
        <v>118</v>
      </c>
      <c r="B48" s="33" t="s">
        <v>54</v>
      </c>
      <c r="C48" s="38">
        <v>174929.1</v>
      </c>
      <c r="D48" s="45">
        <v>159829</v>
      </c>
      <c r="E48" s="38">
        <v>162081.20000000001</v>
      </c>
      <c r="F48" s="38">
        <v>101.4</v>
      </c>
      <c r="G48" s="38">
        <v>162081.20000000001</v>
      </c>
      <c r="H48" s="38">
        <v>100</v>
      </c>
      <c r="I48" s="38">
        <v>162081.20000000001</v>
      </c>
      <c r="J48" s="38">
        <v>100</v>
      </c>
    </row>
    <row r="49" spans="1:10" ht="15.75">
      <c r="A49" s="42" t="s">
        <v>119</v>
      </c>
      <c r="B49" s="33" t="s">
        <v>55</v>
      </c>
      <c r="C49" s="38">
        <v>4.5999999999999996</v>
      </c>
      <c r="D49" s="45">
        <v>29.5</v>
      </c>
      <c r="E49" s="38"/>
      <c r="F49" s="38"/>
      <c r="G49" s="38"/>
      <c r="H49" s="38"/>
      <c r="I49" s="38"/>
      <c r="J49" s="38"/>
    </row>
    <row r="50" spans="1:10" ht="31.5">
      <c r="A50" s="42" t="s">
        <v>120</v>
      </c>
      <c r="B50" s="33" t="s">
        <v>56</v>
      </c>
      <c r="C50" s="38">
        <v>41563.699999999997</v>
      </c>
      <c r="D50" s="45">
        <v>39107.300000000003</v>
      </c>
      <c r="E50" s="38">
        <v>37282.5</v>
      </c>
      <c r="F50" s="38">
        <v>95.3</v>
      </c>
      <c r="G50" s="38">
        <v>37282.5</v>
      </c>
      <c r="H50" s="38">
        <v>100</v>
      </c>
      <c r="I50" s="38">
        <v>37282.5</v>
      </c>
      <c r="J50" s="38">
        <v>100</v>
      </c>
    </row>
    <row r="51" spans="1:10" ht="15.75">
      <c r="A51" s="42" t="s">
        <v>121</v>
      </c>
      <c r="B51" s="33" t="s">
        <v>57</v>
      </c>
      <c r="C51" s="38">
        <v>5000</v>
      </c>
      <c r="D51" s="45">
        <v>700</v>
      </c>
      <c r="E51" s="38"/>
      <c r="F51" s="38"/>
      <c r="G51" s="38"/>
      <c r="H51" s="38"/>
      <c r="I51" s="38"/>
      <c r="J51" s="38"/>
    </row>
    <row r="52" spans="1:10" ht="15.75">
      <c r="A52" s="42" t="s">
        <v>122</v>
      </c>
      <c r="B52" s="33" t="s">
        <v>58</v>
      </c>
      <c r="C52" s="38">
        <v>0</v>
      </c>
      <c r="D52" s="45">
        <v>0</v>
      </c>
      <c r="E52" s="38">
        <v>4000</v>
      </c>
      <c r="F52" s="38">
        <v>100</v>
      </c>
      <c r="G52" s="38">
        <v>4000</v>
      </c>
      <c r="H52" s="38">
        <v>100</v>
      </c>
      <c r="I52" s="38">
        <v>4000</v>
      </c>
      <c r="J52" s="38">
        <v>100</v>
      </c>
    </row>
    <row r="53" spans="1:10" ht="15.75">
      <c r="A53" s="42" t="s">
        <v>123</v>
      </c>
      <c r="B53" s="33" t="s">
        <v>59</v>
      </c>
      <c r="C53" s="38">
        <v>147576.5</v>
      </c>
      <c r="D53" s="45">
        <v>157056</v>
      </c>
      <c r="E53" s="38">
        <v>171385.1</v>
      </c>
      <c r="F53" s="38">
        <v>109.1</v>
      </c>
      <c r="G53" s="38">
        <v>216226.6</v>
      </c>
      <c r="H53" s="38">
        <v>126.2</v>
      </c>
      <c r="I53" s="38">
        <v>259595.5</v>
      </c>
      <c r="J53" s="38">
        <v>120.1</v>
      </c>
    </row>
    <row r="54" spans="1:10" ht="15.75">
      <c r="A54" s="43" t="s">
        <v>124</v>
      </c>
      <c r="B54" s="35" t="s">
        <v>60</v>
      </c>
      <c r="C54" s="39">
        <f>SUM(C55:C57)</f>
        <v>35690.800000000003</v>
      </c>
      <c r="D54" s="39">
        <f t="shared" ref="D54:I54" si="5">SUM(D55:D57)</f>
        <v>46870.9</v>
      </c>
      <c r="E54" s="39">
        <f t="shared" si="5"/>
        <v>39762.9</v>
      </c>
      <c r="F54" s="39">
        <v>84.8</v>
      </c>
      <c r="G54" s="39">
        <f t="shared" si="5"/>
        <v>39414.400000000001</v>
      </c>
      <c r="H54" s="39">
        <v>99.1</v>
      </c>
      <c r="I54" s="39">
        <f t="shared" si="5"/>
        <v>39403.799999999996</v>
      </c>
      <c r="J54" s="39">
        <v>100</v>
      </c>
    </row>
    <row r="55" spans="1:10" ht="15.75">
      <c r="A55" s="44" t="s">
        <v>125</v>
      </c>
      <c r="B55" s="33" t="s">
        <v>61</v>
      </c>
      <c r="C55" s="38">
        <v>7152.1</v>
      </c>
      <c r="D55" s="45">
        <v>7168.6</v>
      </c>
      <c r="E55" s="38">
        <v>8167.8</v>
      </c>
      <c r="F55" s="38">
        <v>113.9</v>
      </c>
      <c r="G55" s="38">
        <v>7931.3</v>
      </c>
      <c r="H55" s="38">
        <v>97.1</v>
      </c>
      <c r="I55" s="38">
        <v>7920.7</v>
      </c>
      <c r="J55" s="38">
        <v>99.9</v>
      </c>
    </row>
    <row r="56" spans="1:10" ht="31.5">
      <c r="A56" s="44" t="s">
        <v>126</v>
      </c>
      <c r="B56" s="33" t="s">
        <v>62</v>
      </c>
      <c r="C56" s="38">
        <v>28027.7</v>
      </c>
      <c r="D56" s="45">
        <v>39400</v>
      </c>
      <c r="E56" s="38">
        <v>31103.5</v>
      </c>
      <c r="F56" s="38">
        <v>78.900000000000006</v>
      </c>
      <c r="G56" s="38">
        <v>31103.5</v>
      </c>
      <c r="H56" s="38">
        <v>100</v>
      </c>
      <c r="I56" s="38">
        <v>31103.5</v>
      </c>
      <c r="J56" s="38">
        <v>100</v>
      </c>
    </row>
    <row r="57" spans="1:10" ht="31.5">
      <c r="A57" s="44" t="s">
        <v>127</v>
      </c>
      <c r="B57" s="33" t="s">
        <v>63</v>
      </c>
      <c r="C57" s="38">
        <v>511</v>
      </c>
      <c r="D57" s="45">
        <v>302.3</v>
      </c>
      <c r="E57" s="38">
        <v>491.6</v>
      </c>
      <c r="F57" s="38">
        <v>162.6</v>
      </c>
      <c r="G57" s="38">
        <v>379.6</v>
      </c>
      <c r="H57" s="38">
        <v>77.2</v>
      </c>
      <c r="I57" s="38">
        <v>379.6</v>
      </c>
      <c r="J57" s="38">
        <v>100</v>
      </c>
    </row>
    <row r="58" spans="1:10" ht="15.75">
      <c r="A58" s="43" t="s">
        <v>128</v>
      </c>
      <c r="B58" s="35" t="s">
        <v>64</v>
      </c>
      <c r="C58" s="39">
        <f>SUM(C59:C65)</f>
        <v>380633.5</v>
      </c>
      <c r="D58" s="39">
        <f t="shared" ref="D58:I58" si="6">SUM(D59:D65)</f>
        <v>622380.9</v>
      </c>
      <c r="E58" s="39">
        <f t="shared" si="6"/>
        <v>439301.9</v>
      </c>
      <c r="F58" s="39">
        <v>70.599999999999994</v>
      </c>
      <c r="G58" s="39">
        <f t="shared" si="6"/>
        <v>416916.19999999995</v>
      </c>
      <c r="H58" s="39">
        <v>94.9</v>
      </c>
      <c r="I58" s="39">
        <f t="shared" si="6"/>
        <v>412064.39999999997</v>
      </c>
      <c r="J58" s="39">
        <v>98.8</v>
      </c>
    </row>
    <row r="59" spans="1:10" ht="15.75">
      <c r="A59" s="44" t="s">
        <v>129</v>
      </c>
      <c r="B59" s="33" t="s">
        <v>65</v>
      </c>
      <c r="C59" s="38">
        <v>2988.1</v>
      </c>
      <c r="D59" s="45">
        <v>3480.6</v>
      </c>
      <c r="E59" s="38">
        <v>2355.4</v>
      </c>
      <c r="F59" s="38">
        <v>67.7</v>
      </c>
      <c r="G59" s="38">
        <v>2153</v>
      </c>
      <c r="H59" s="38">
        <v>91.4</v>
      </c>
      <c r="I59" s="38">
        <v>2152.1999999999998</v>
      </c>
      <c r="J59" s="38">
        <v>100</v>
      </c>
    </row>
    <row r="60" spans="1:10" ht="15.75">
      <c r="A60" s="44" t="s">
        <v>130</v>
      </c>
      <c r="B60" s="33" t="s">
        <v>66</v>
      </c>
      <c r="C60" s="38">
        <v>5828.2</v>
      </c>
      <c r="D60" s="45">
        <v>7899.6</v>
      </c>
      <c r="E60" s="38">
        <v>5127</v>
      </c>
      <c r="F60" s="38">
        <v>64.900000000000006</v>
      </c>
      <c r="G60" s="38">
        <v>4827</v>
      </c>
      <c r="H60" s="38">
        <v>94.1</v>
      </c>
      <c r="I60" s="38">
        <v>4827</v>
      </c>
      <c r="J60" s="38">
        <v>100</v>
      </c>
    </row>
    <row r="61" spans="1:10" ht="15.75" customHeight="1">
      <c r="A61" s="44" t="s">
        <v>131</v>
      </c>
      <c r="B61" s="33" t="s">
        <v>67</v>
      </c>
      <c r="C61" s="38">
        <v>0</v>
      </c>
      <c r="D61" s="38">
        <v>0</v>
      </c>
      <c r="E61" s="38">
        <v>200</v>
      </c>
      <c r="F61" s="38">
        <v>100</v>
      </c>
      <c r="G61" s="38">
        <v>200</v>
      </c>
      <c r="H61" s="38">
        <v>100</v>
      </c>
      <c r="I61" s="38">
        <v>200</v>
      </c>
      <c r="J61" s="38">
        <v>100</v>
      </c>
    </row>
    <row r="62" spans="1:10" ht="15.75">
      <c r="A62" s="44" t="s">
        <v>132</v>
      </c>
      <c r="B62" s="33" t="s">
        <v>68</v>
      </c>
      <c r="C62" s="38">
        <v>4366.3999999999996</v>
      </c>
      <c r="D62" s="45">
        <v>9478.4</v>
      </c>
      <c r="E62" s="38">
        <v>7500</v>
      </c>
      <c r="F62" s="38">
        <v>79.099999999999994</v>
      </c>
      <c r="G62" s="38">
        <v>7500</v>
      </c>
      <c r="H62" s="38">
        <v>100</v>
      </c>
      <c r="I62" s="38">
        <v>7500</v>
      </c>
      <c r="J62" s="38">
        <v>100</v>
      </c>
    </row>
    <row r="63" spans="1:10" ht="15.75">
      <c r="A63" s="44" t="s">
        <v>133</v>
      </c>
      <c r="B63" s="33" t="s">
        <v>69</v>
      </c>
      <c r="C63" s="38">
        <v>188464.8</v>
      </c>
      <c r="D63" s="45">
        <v>462139.9</v>
      </c>
      <c r="E63" s="38">
        <v>264962.40000000002</v>
      </c>
      <c r="F63" s="38">
        <v>57.3</v>
      </c>
      <c r="G63" s="38">
        <v>248645.8</v>
      </c>
      <c r="H63" s="38">
        <v>93.8</v>
      </c>
      <c r="I63" s="38">
        <v>244022.8</v>
      </c>
      <c r="J63" s="38">
        <v>98.1</v>
      </c>
    </row>
    <row r="64" spans="1:10" ht="15.75">
      <c r="A64" s="44" t="s">
        <v>134</v>
      </c>
      <c r="B64" s="33" t="s">
        <v>70</v>
      </c>
      <c r="C64" s="38">
        <v>27946</v>
      </c>
      <c r="D64" s="45">
        <v>27995</v>
      </c>
      <c r="E64" s="38">
        <v>31132.3</v>
      </c>
      <c r="F64" s="38">
        <v>111.2</v>
      </c>
      <c r="G64" s="38">
        <v>28123.599999999999</v>
      </c>
      <c r="H64" s="38">
        <v>90.3</v>
      </c>
      <c r="I64" s="38">
        <v>27895.599999999999</v>
      </c>
      <c r="J64" s="38">
        <v>99.2</v>
      </c>
    </row>
    <row r="65" spans="1:10" ht="15.75">
      <c r="A65" s="44" t="s">
        <v>135</v>
      </c>
      <c r="B65" s="33" t="s">
        <v>71</v>
      </c>
      <c r="C65" s="38">
        <v>151040</v>
      </c>
      <c r="D65" s="45">
        <v>111387.4</v>
      </c>
      <c r="E65" s="38">
        <v>128024.8</v>
      </c>
      <c r="F65" s="38">
        <v>114.9</v>
      </c>
      <c r="G65" s="38">
        <v>125466.8</v>
      </c>
      <c r="H65" s="38">
        <v>98</v>
      </c>
      <c r="I65" s="38">
        <v>125466.8</v>
      </c>
      <c r="J65" s="38">
        <v>100</v>
      </c>
    </row>
    <row r="66" spans="1:10" ht="15.75">
      <c r="A66" s="43" t="s">
        <v>136</v>
      </c>
      <c r="B66" s="35" t="s">
        <v>72</v>
      </c>
      <c r="C66" s="39">
        <f>SUM(C67:C70)</f>
        <v>777343.8</v>
      </c>
      <c r="D66" s="39">
        <f t="shared" ref="D66:I66" si="7">SUM(D67:D70)</f>
        <v>490935</v>
      </c>
      <c r="E66" s="39">
        <f t="shared" si="7"/>
        <v>142769.5</v>
      </c>
      <c r="F66" s="39">
        <v>26.1</v>
      </c>
      <c r="G66" s="39">
        <f t="shared" si="7"/>
        <v>130091</v>
      </c>
      <c r="H66" s="39">
        <v>91.1</v>
      </c>
      <c r="I66" s="39">
        <f t="shared" si="7"/>
        <v>109845.9</v>
      </c>
      <c r="J66" s="39">
        <v>84.4</v>
      </c>
    </row>
    <row r="67" spans="1:10" ht="15.75">
      <c r="A67" s="44" t="s">
        <v>137</v>
      </c>
      <c r="B67" s="33" t="s">
        <v>73</v>
      </c>
      <c r="C67" s="38">
        <v>617660.30000000005</v>
      </c>
      <c r="D67" s="45">
        <v>229104.7</v>
      </c>
      <c r="E67" s="38">
        <v>39394.699999999997</v>
      </c>
      <c r="F67" s="38">
        <v>17.2</v>
      </c>
      <c r="G67" s="38">
        <v>25649</v>
      </c>
      <c r="H67" s="38">
        <v>65.099999999999994</v>
      </c>
      <c r="I67" s="38">
        <v>21228.799999999999</v>
      </c>
      <c r="J67" s="38">
        <v>82.8</v>
      </c>
    </row>
    <row r="68" spans="1:10" ht="15.75">
      <c r="A68" s="44" t="s">
        <v>138</v>
      </c>
      <c r="B68" s="33" t="s">
        <v>74</v>
      </c>
      <c r="C68" s="38">
        <v>124043</v>
      </c>
      <c r="D68" s="45">
        <v>155791.9</v>
      </c>
      <c r="E68" s="38">
        <v>53865.3</v>
      </c>
      <c r="F68" s="38">
        <v>34.6</v>
      </c>
      <c r="G68" s="38">
        <v>54744.4</v>
      </c>
      <c r="H68" s="38">
        <v>101.6</v>
      </c>
      <c r="I68" s="38">
        <v>42071.5</v>
      </c>
      <c r="J68" s="38">
        <v>76.900000000000006</v>
      </c>
    </row>
    <row r="69" spans="1:10" ht="15.75">
      <c r="A69" s="44" t="s">
        <v>139</v>
      </c>
      <c r="B69" s="33" t="s">
        <v>75</v>
      </c>
      <c r="C69" s="38">
        <v>35640.5</v>
      </c>
      <c r="D69" s="45">
        <v>106030.9</v>
      </c>
      <c r="E69" s="38">
        <v>49490.5</v>
      </c>
      <c r="F69" s="38">
        <v>46.7</v>
      </c>
      <c r="G69" s="38">
        <v>49678.6</v>
      </c>
      <c r="H69" s="38">
        <v>100.3</v>
      </c>
      <c r="I69" s="38">
        <v>46526.6</v>
      </c>
      <c r="J69" s="38">
        <v>93.7</v>
      </c>
    </row>
    <row r="70" spans="1:10" ht="15.75">
      <c r="A70" s="44" t="s">
        <v>140</v>
      </c>
      <c r="B70" s="33" t="s">
        <v>76</v>
      </c>
      <c r="C70" s="38">
        <v>0</v>
      </c>
      <c r="D70" s="45">
        <v>7.5</v>
      </c>
      <c r="E70" s="38">
        <v>19</v>
      </c>
      <c r="F70" s="38">
        <v>253.3</v>
      </c>
      <c r="G70" s="38">
        <v>19</v>
      </c>
      <c r="H70" s="38">
        <v>100</v>
      </c>
      <c r="I70" s="38">
        <v>19</v>
      </c>
      <c r="J70" s="38">
        <v>100</v>
      </c>
    </row>
    <row r="71" spans="1:10" ht="18.75" customHeight="1">
      <c r="A71" s="43" t="s">
        <v>141</v>
      </c>
      <c r="B71" s="35" t="s">
        <v>77</v>
      </c>
      <c r="C71" s="39">
        <f>SUM(C72)</f>
        <v>0</v>
      </c>
      <c r="D71" s="39">
        <f t="shared" ref="D71:J71" si="8">SUM(D72)</f>
        <v>0</v>
      </c>
      <c r="E71" s="39">
        <f t="shared" si="8"/>
        <v>50.4</v>
      </c>
      <c r="F71" s="39">
        <f t="shared" si="8"/>
        <v>100</v>
      </c>
      <c r="G71" s="39">
        <f t="shared" si="8"/>
        <v>50.4</v>
      </c>
      <c r="H71" s="39">
        <f t="shared" si="8"/>
        <v>100</v>
      </c>
      <c r="I71" s="39">
        <f t="shared" si="8"/>
        <v>50.4</v>
      </c>
      <c r="J71" s="39">
        <f t="shared" si="8"/>
        <v>100</v>
      </c>
    </row>
    <row r="72" spans="1:10" ht="16.5" customHeight="1">
      <c r="A72" s="44" t="s">
        <v>142</v>
      </c>
      <c r="B72" s="33" t="s">
        <v>78</v>
      </c>
      <c r="C72" s="38">
        <v>0</v>
      </c>
      <c r="D72" s="38">
        <v>0</v>
      </c>
      <c r="E72" s="38">
        <v>50.4</v>
      </c>
      <c r="F72" s="38">
        <v>100</v>
      </c>
      <c r="G72" s="38">
        <v>50.4</v>
      </c>
      <c r="H72" s="38">
        <v>100</v>
      </c>
      <c r="I72" s="38">
        <v>50.4</v>
      </c>
      <c r="J72" s="38">
        <v>100</v>
      </c>
    </row>
    <row r="73" spans="1:10" ht="15.75">
      <c r="A73" s="43" t="s">
        <v>143</v>
      </c>
      <c r="B73" s="35" t="s">
        <v>79</v>
      </c>
      <c r="C73" s="39">
        <f>SUM(C74:C78)</f>
        <v>1987920.3</v>
      </c>
      <c r="D73" s="39">
        <f t="shared" ref="D73:I73" si="9">SUM(D74:D78)</f>
        <v>2281871.7000000002</v>
      </c>
      <c r="E73" s="39">
        <f t="shared" si="9"/>
        <v>2315154.9999999995</v>
      </c>
      <c r="F73" s="39">
        <v>104.5</v>
      </c>
      <c r="G73" s="39">
        <f t="shared" si="9"/>
        <v>2234474.9</v>
      </c>
      <c r="H73" s="39">
        <v>96.5</v>
      </c>
      <c r="I73" s="39">
        <f t="shared" si="9"/>
        <v>2157474.8000000003</v>
      </c>
      <c r="J73" s="39">
        <v>96.6</v>
      </c>
    </row>
    <row r="74" spans="1:10" ht="15.75">
      <c r="A74" s="44" t="s">
        <v>144</v>
      </c>
      <c r="B74" s="33" t="s">
        <v>80</v>
      </c>
      <c r="C74" s="38">
        <v>615484.80000000005</v>
      </c>
      <c r="D74" s="45">
        <v>751635</v>
      </c>
      <c r="E74" s="38">
        <v>735761.1</v>
      </c>
      <c r="F74" s="38">
        <v>97.9</v>
      </c>
      <c r="G74" s="38">
        <v>707919.5</v>
      </c>
      <c r="H74" s="38">
        <v>96.2</v>
      </c>
      <c r="I74" s="38">
        <v>663543.30000000005</v>
      </c>
      <c r="J74" s="38">
        <v>93.7</v>
      </c>
    </row>
    <row r="75" spans="1:10" ht="15.75">
      <c r="A75" s="44" t="s">
        <v>145</v>
      </c>
      <c r="B75" s="33" t="s">
        <v>81</v>
      </c>
      <c r="C75" s="38">
        <v>1145438.8</v>
      </c>
      <c r="D75" s="45">
        <v>1252362.3999999999</v>
      </c>
      <c r="E75" s="38">
        <v>1050142.2</v>
      </c>
      <c r="F75" s="38">
        <v>83.9</v>
      </c>
      <c r="G75" s="38">
        <v>1007539.8</v>
      </c>
      <c r="H75" s="38">
        <v>95.9</v>
      </c>
      <c r="I75" s="38">
        <v>977539.9</v>
      </c>
      <c r="J75" s="38">
        <v>97</v>
      </c>
    </row>
    <row r="76" spans="1:10" ht="15.75">
      <c r="A76" s="44" t="s">
        <v>154</v>
      </c>
      <c r="B76" s="33" t="s">
        <v>155</v>
      </c>
      <c r="C76" s="38"/>
      <c r="D76" s="45"/>
      <c r="E76" s="38">
        <v>259165.9</v>
      </c>
      <c r="F76" s="38">
        <v>100</v>
      </c>
      <c r="G76" s="38">
        <v>265089.2</v>
      </c>
      <c r="H76" s="38">
        <v>102.3</v>
      </c>
      <c r="I76" s="38">
        <v>265089.2</v>
      </c>
      <c r="J76" s="38">
        <v>100</v>
      </c>
    </row>
    <row r="77" spans="1:10" ht="15.75">
      <c r="A77" s="44" t="s">
        <v>146</v>
      </c>
      <c r="B77" s="33" t="s">
        <v>82</v>
      </c>
      <c r="C77" s="38">
        <v>85828.7</v>
      </c>
      <c r="D77" s="45">
        <v>92884.1</v>
      </c>
      <c r="E77" s="38">
        <v>78239</v>
      </c>
      <c r="F77" s="38">
        <v>84.2</v>
      </c>
      <c r="G77" s="38">
        <v>77574.2</v>
      </c>
      <c r="H77" s="38">
        <v>99.2</v>
      </c>
      <c r="I77" s="38">
        <v>77574.2</v>
      </c>
      <c r="J77" s="38">
        <v>100</v>
      </c>
    </row>
    <row r="78" spans="1:10" ht="15.75">
      <c r="A78" s="44" t="s">
        <v>147</v>
      </c>
      <c r="B78" s="33" t="s">
        <v>83</v>
      </c>
      <c r="C78" s="38">
        <v>141168</v>
      </c>
      <c r="D78" s="45">
        <v>184990.2</v>
      </c>
      <c r="E78" s="38">
        <v>191846.8</v>
      </c>
      <c r="F78" s="38">
        <v>103.7</v>
      </c>
      <c r="G78" s="38">
        <v>176352.2</v>
      </c>
      <c r="H78" s="38">
        <v>91.9</v>
      </c>
      <c r="I78" s="38">
        <v>173728.2</v>
      </c>
      <c r="J78" s="38">
        <v>98.5</v>
      </c>
    </row>
    <row r="79" spans="1:10" ht="15.75">
      <c r="A79" s="43" t="s">
        <v>148</v>
      </c>
      <c r="B79" s="35" t="s">
        <v>84</v>
      </c>
      <c r="C79" s="39">
        <f>SUM(C80:C81)</f>
        <v>162126</v>
      </c>
      <c r="D79" s="39">
        <f t="shared" ref="D79:I79" si="10">SUM(D80:D81)</f>
        <v>194668.5</v>
      </c>
      <c r="E79" s="39">
        <f t="shared" si="10"/>
        <v>179726.3</v>
      </c>
      <c r="F79" s="39">
        <v>92.3</v>
      </c>
      <c r="G79" s="39">
        <f t="shared" si="10"/>
        <v>174548.25999999998</v>
      </c>
      <c r="H79" s="39">
        <v>97.1</v>
      </c>
      <c r="I79" s="39">
        <f t="shared" si="10"/>
        <v>173065.9</v>
      </c>
      <c r="J79" s="39">
        <v>99.2</v>
      </c>
    </row>
    <row r="80" spans="1:10" ht="15.75">
      <c r="A80" s="44" t="s">
        <v>149</v>
      </c>
      <c r="B80" s="33" t="s">
        <v>85</v>
      </c>
      <c r="C80" s="38">
        <v>162126</v>
      </c>
      <c r="D80" s="45">
        <v>194496.3</v>
      </c>
      <c r="E80" s="38">
        <v>179535.4</v>
      </c>
      <c r="F80" s="38">
        <v>92.3</v>
      </c>
      <c r="G80" s="38">
        <v>174357.36</v>
      </c>
      <c r="H80" s="38">
        <v>97.1</v>
      </c>
      <c r="I80" s="38">
        <v>172875</v>
      </c>
      <c r="J80" s="38">
        <v>99.1</v>
      </c>
    </row>
    <row r="81" spans="1:10" ht="15.75">
      <c r="A81" s="44" t="s">
        <v>150</v>
      </c>
      <c r="B81" s="33" t="s">
        <v>86</v>
      </c>
      <c r="C81" s="38">
        <v>0</v>
      </c>
      <c r="D81" s="45">
        <v>172.2</v>
      </c>
      <c r="E81" s="38">
        <v>190.9</v>
      </c>
      <c r="F81" s="38">
        <v>110.9</v>
      </c>
      <c r="G81" s="38">
        <v>190.9</v>
      </c>
      <c r="H81" s="38">
        <v>100</v>
      </c>
      <c r="I81" s="38">
        <v>190.9</v>
      </c>
      <c r="J81" s="38">
        <v>100</v>
      </c>
    </row>
    <row r="82" spans="1:10" ht="15.75">
      <c r="A82" s="43" t="s">
        <v>151</v>
      </c>
      <c r="B82" s="35" t="s">
        <v>87</v>
      </c>
      <c r="C82" s="39">
        <f>SUM(C83)</f>
        <v>0</v>
      </c>
      <c r="D82" s="39">
        <f t="shared" ref="D82:J82" si="11">SUM(D83)</f>
        <v>0</v>
      </c>
      <c r="E82" s="39">
        <f t="shared" si="11"/>
        <v>888.3</v>
      </c>
      <c r="F82" s="39">
        <f t="shared" si="11"/>
        <v>100</v>
      </c>
      <c r="G82" s="39">
        <f t="shared" si="11"/>
        <v>888.3</v>
      </c>
      <c r="H82" s="39">
        <f t="shared" si="11"/>
        <v>100</v>
      </c>
      <c r="I82" s="39">
        <f t="shared" si="11"/>
        <v>888.3</v>
      </c>
      <c r="J82" s="39">
        <f t="shared" si="11"/>
        <v>100</v>
      </c>
    </row>
    <row r="83" spans="1:10" ht="15.75">
      <c r="A83" s="44" t="s">
        <v>152</v>
      </c>
      <c r="B83" s="33" t="s">
        <v>88</v>
      </c>
      <c r="C83" s="38">
        <v>0</v>
      </c>
      <c r="D83" s="38">
        <v>0</v>
      </c>
      <c r="E83" s="38">
        <v>888.3</v>
      </c>
      <c r="F83" s="38">
        <v>100</v>
      </c>
      <c r="G83" s="38">
        <v>888.3</v>
      </c>
      <c r="H83" s="38">
        <v>100</v>
      </c>
      <c r="I83" s="38">
        <v>888.3</v>
      </c>
      <c r="J83" s="38">
        <v>100</v>
      </c>
    </row>
    <row r="84" spans="1:10" ht="15.75">
      <c r="A84" s="34">
        <v>1000</v>
      </c>
      <c r="B84" s="35" t="s">
        <v>89</v>
      </c>
      <c r="C84" s="39">
        <f>SUM(C85:C88)</f>
        <v>166248.1</v>
      </c>
      <c r="D84" s="39">
        <f t="shared" ref="D84:I84" si="12">SUM(D85:D88)</f>
        <v>231811.20000000001</v>
      </c>
      <c r="E84" s="39">
        <f t="shared" si="12"/>
        <v>155317.1</v>
      </c>
      <c r="F84" s="39">
        <v>67</v>
      </c>
      <c r="G84" s="39">
        <f t="shared" si="12"/>
        <v>146657.60000000001</v>
      </c>
      <c r="H84" s="39">
        <v>94.4</v>
      </c>
      <c r="I84" s="39">
        <f t="shared" si="12"/>
        <v>142494.39999999999</v>
      </c>
      <c r="J84" s="39">
        <v>97.2</v>
      </c>
    </row>
    <row r="85" spans="1:10" ht="15.75">
      <c r="A85" s="36">
        <v>1001</v>
      </c>
      <c r="B85" s="33" t="s">
        <v>90</v>
      </c>
      <c r="C85" s="38">
        <v>6516.9</v>
      </c>
      <c r="D85" s="45">
        <v>6634.5</v>
      </c>
      <c r="E85" s="38">
        <v>5000</v>
      </c>
      <c r="F85" s="38">
        <v>75.400000000000006</v>
      </c>
      <c r="G85" s="38">
        <v>5000</v>
      </c>
      <c r="H85" s="38">
        <v>100</v>
      </c>
      <c r="I85" s="38">
        <v>5000</v>
      </c>
      <c r="J85" s="38">
        <v>100</v>
      </c>
    </row>
    <row r="86" spans="1:10" ht="15.75">
      <c r="A86" s="36">
        <v>1003</v>
      </c>
      <c r="B86" s="33" t="s">
        <v>91</v>
      </c>
      <c r="C86" s="38">
        <v>14465.2</v>
      </c>
      <c r="D86" s="45">
        <v>135060.5</v>
      </c>
      <c r="E86" s="38">
        <v>31250.9</v>
      </c>
      <c r="F86" s="38">
        <v>23.1</v>
      </c>
      <c r="G86" s="38">
        <v>33008.9</v>
      </c>
      <c r="H86" s="38">
        <v>105.6</v>
      </c>
      <c r="I86" s="38">
        <v>27375.4</v>
      </c>
      <c r="J86" s="38">
        <v>82.9</v>
      </c>
    </row>
    <row r="87" spans="1:10" ht="15.75">
      <c r="A87" s="36">
        <v>1004</v>
      </c>
      <c r="B87" s="33" t="s">
        <v>92</v>
      </c>
      <c r="C87" s="38">
        <v>129940.6</v>
      </c>
      <c r="D87" s="45">
        <v>75866.2</v>
      </c>
      <c r="E87" s="38">
        <v>103059.3</v>
      </c>
      <c r="F87" s="38">
        <v>135.80000000000001</v>
      </c>
      <c r="G87" s="38">
        <v>92641.8</v>
      </c>
      <c r="H87" s="38">
        <v>89.9</v>
      </c>
      <c r="I87" s="38">
        <v>94112.1</v>
      </c>
      <c r="J87" s="38">
        <v>101.6</v>
      </c>
    </row>
    <row r="88" spans="1:10" ht="15.75">
      <c r="A88" s="36">
        <v>1006</v>
      </c>
      <c r="B88" s="33" t="s">
        <v>93</v>
      </c>
      <c r="C88" s="38">
        <v>15325.4</v>
      </c>
      <c r="D88" s="45">
        <v>14250</v>
      </c>
      <c r="E88" s="38">
        <v>16006.9</v>
      </c>
      <c r="F88" s="38">
        <v>112.3</v>
      </c>
      <c r="G88" s="38">
        <v>16006.9</v>
      </c>
      <c r="H88" s="38">
        <v>100</v>
      </c>
      <c r="I88" s="38">
        <v>16006.9</v>
      </c>
      <c r="J88" s="38">
        <v>100</v>
      </c>
    </row>
    <row r="89" spans="1:10" ht="15.75">
      <c r="A89" s="34">
        <v>1100</v>
      </c>
      <c r="B89" s="35" t="s">
        <v>94</v>
      </c>
      <c r="C89" s="39">
        <f>SUM(C90:C92)</f>
        <v>264371.10000000003</v>
      </c>
      <c r="D89" s="39">
        <f t="shared" ref="D89:I89" si="13">SUM(D90:D92)</f>
        <v>76344.100000000006</v>
      </c>
      <c r="E89" s="39">
        <f t="shared" si="13"/>
        <v>190902.7</v>
      </c>
      <c r="F89" s="39">
        <v>250.1</v>
      </c>
      <c r="G89" s="39">
        <f t="shared" si="13"/>
        <v>212761.2</v>
      </c>
      <c r="H89" s="39">
        <v>111.5</v>
      </c>
      <c r="I89" s="39">
        <f t="shared" si="13"/>
        <v>39861.300000000003</v>
      </c>
      <c r="J89" s="39">
        <v>18.7</v>
      </c>
    </row>
    <row r="90" spans="1:10" ht="15.75">
      <c r="A90" s="36">
        <v>1101</v>
      </c>
      <c r="B90" s="33" t="s">
        <v>95</v>
      </c>
      <c r="C90" s="38">
        <v>38202.300000000003</v>
      </c>
      <c r="D90" s="45">
        <v>40585.800000000003</v>
      </c>
      <c r="E90" s="38">
        <v>40081.300000000003</v>
      </c>
      <c r="F90" s="38">
        <v>98.8</v>
      </c>
      <c r="G90" s="38">
        <v>39861.300000000003</v>
      </c>
      <c r="H90" s="38">
        <v>99.5</v>
      </c>
      <c r="I90" s="38">
        <v>39861.300000000003</v>
      </c>
      <c r="J90" s="38">
        <v>100</v>
      </c>
    </row>
    <row r="91" spans="1:10" ht="15.75">
      <c r="A91" s="36">
        <v>1102</v>
      </c>
      <c r="B91" s="33" t="s">
        <v>96</v>
      </c>
      <c r="C91" s="38">
        <v>226095.9</v>
      </c>
      <c r="D91" s="45">
        <v>35758.300000000003</v>
      </c>
      <c r="E91" s="38">
        <v>150821.4</v>
      </c>
      <c r="F91" s="38">
        <v>421.8</v>
      </c>
      <c r="G91" s="38">
        <v>172899.9</v>
      </c>
      <c r="H91" s="38">
        <v>114.6</v>
      </c>
      <c r="I91" s="38"/>
      <c r="J91" s="38"/>
    </row>
    <row r="92" spans="1:10" ht="15.75">
      <c r="A92" s="36">
        <v>1105</v>
      </c>
      <c r="B92" s="33" t="s">
        <v>97</v>
      </c>
      <c r="C92" s="38">
        <v>72.900000000000006</v>
      </c>
      <c r="D92" s="38">
        <v>0</v>
      </c>
      <c r="E92" s="38"/>
      <c r="F92" s="38"/>
      <c r="G92" s="38"/>
      <c r="H92" s="38"/>
      <c r="I92" s="38"/>
      <c r="J92" s="38"/>
    </row>
    <row r="93" spans="1:10" ht="15.75">
      <c r="A93" s="34">
        <v>1200</v>
      </c>
      <c r="B93" s="35" t="s">
        <v>98</v>
      </c>
      <c r="C93" s="39">
        <f>SUM(C94:C95)</f>
        <v>11653.5</v>
      </c>
      <c r="D93" s="39">
        <f t="shared" ref="D93:I93" si="14">SUM(D94:D95)</f>
        <v>14677.2</v>
      </c>
      <c r="E93" s="39">
        <f t="shared" si="14"/>
        <v>15279.300000000001</v>
      </c>
      <c r="F93" s="39">
        <v>104.1</v>
      </c>
      <c r="G93" s="39">
        <f t="shared" si="14"/>
        <v>14397.6</v>
      </c>
      <c r="H93" s="39">
        <f t="shared" si="14"/>
        <v>190.2</v>
      </c>
      <c r="I93" s="39">
        <f t="shared" si="14"/>
        <v>14397.6</v>
      </c>
      <c r="J93" s="39">
        <v>100</v>
      </c>
    </row>
    <row r="94" spans="1:10" ht="15.75">
      <c r="A94" s="36">
        <v>1202</v>
      </c>
      <c r="B94" s="33" t="s">
        <v>99</v>
      </c>
      <c r="C94" s="38">
        <v>6090.1</v>
      </c>
      <c r="D94" s="45">
        <v>8448.1</v>
      </c>
      <c r="E94" s="38">
        <v>8975.2000000000007</v>
      </c>
      <c r="F94" s="38">
        <v>106.2</v>
      </c>
      <c r="G94" s="38">
        <v>8093.5</v>
      </c>
      <c r="H94" s="38">
        <v>90.2</v>
      </c>
      <c r="I94" s="38">
        <v>8093.5</v>
      </c>
      <c r="J94" s="38">
        <v>100</v>
      </c>
    </row>
    <row r="95" spans="1:10" ht="15.75">
      <c r="A95" s="36">
        <v>1204</v>
      </c>
      <c r="B95" s="33" t="s">
        <v>100</v>
      </c>
      <c r="C95" s="38">
        <v>5563.4</v>
      </c>
      <c r="D95" s="45">
        <v>6229.1</v>
      </c>
      <c r="E95" s="38">
        <v>6304.1</v>
      </c>
      <c r="F95" s="38">
        <v>101.2</v>
      </c>
      <c r="G95" s="38">
        <v>6304.1</v>
      </c>
      <c r="H95" s="38">
        <v>100</v>
      </c>
      <c r="I95" s="38">
        <v>6304.1</v>
      </c>
      <c r="J95" s="38">
        <v>100</v>
      </c>
    </row>
    <row r="96" spans="1:10" ht="15.75">
      <c r="A96" s="34">
        <v>1300</v>
      </c>
      <c r="B96" s="35" t="s">
        <v>101</v>
      </c>
      <c r="C96" s="39">
        <f>SUM(C97)</f>
        <v>0</v>
      </c>
      <c r="D96" s="39">
        <f t="shared" ref="D96:J96" si="15">SUM(D97)</f>
        <v>0</v>
      </c>
      <c r="E96" s="39">
        <f t="shared" si="15"/>
        <v>4177</v>
      </c>
      <c r="F96" s="39">
        <f t="shared" si="15"/>
        <v>100</v>
      </c>
      <c r="G96" s="39">
        <f t="shared" si="15"/>
        <v>4177</v>
      </c>
      <c r="H96" s="39">
        <f t="shared" si="15"/>
        <v>100</v>
      </c>
      <c r="I96" s="39">
        <f t="shared" si="15"/>
        <v>4177</v>
      </c>
      <c r="J96" s="39">
        <f t="shared" si="15"/>
        <v>100</v>
      </c>
    </row>
    <row r="97" spans="1:10" ht="31.5">
      <c r="A97" s="36">
        <v>1301</v>
      </c>
      <c r="B97" s="33" t="s">
        <v>102</v>
      </c>
      <c r="C97" s="38">
        <v>0</v>
      </c>
      <c r="D97" s="38">
        <v>0</v>
      </c>
      <c r="E97" s="38">
        <v>4177</v>
      </c>
      <c r="F97" s="38">
        <v>100</v>
      </c>
      <c r="G97" s="38">
        <v>4177</v>
      </c>
      <c r="H97" s="38">
        <v>100</v>
      </c>
      <c r="I97" s="38">
        <v>4177</v>
      </c>
      <c r="J97" s="38">
        <v>100</v>
      </c>
    </row>
    <row r="98" spans="1:10" ht="15.75">
      <c r="A98" s="34"/>
      <c r="B98" s="35" t="s">
        <v>103</v>
      </c>
      <c r="C98" s="39">
        <f>SUM(C44-C43)</f>
        <v>-93948.199999999721</v>
      </c>
      <c r="D98" s="39">
        <f>SUM(D44-D43)</f>
        <v>175544.49999999953</v>
      </c>
      <c r="E98" s="39">
        <f t="shared" ref="E98:I98" si="16">SUM(E44-E43)</f>
        <v>122185.09999999916</v>
      </c>
      <c r="F98" s="39">
        <v>69.599999999999994</v>
      </c>
      <c r="G98" s="39">
        <f t="shared" si="16"/>
        <v>111332.45999999996</v>
      </c>
      <c r="H98" s="39">
        <v>91.1</v>
      </c>
      <c r="I98" s="39">
        <f t="shared" si="16"/>
        <v>100782.80000000028</v>
      </c>
      <c r="J98" s="39">
        <v>90.5</v>
      </c>
    </row>
    <row r="99" spans="1:10" ht="31.5">
      <c r="A99" s="34"/>
      <c r="B99" s="35" t="s">
        <v>104</v>
      </c>
      <c r="C99" s="39">
        <f t="shared" ref="C99:I99" si="17">SUM(C101+C102+C103+C104+C108)</f>
        <v>-93948.199999999808</v>
      </c>
      <c r="D99" s="39">
        <f t="shared" si="17"/>
        <v>175544.5</v>
      </c>
      <c r="E99" s="39">
        <f t="shared" si="17"/>
        <v>122185.1</v>
      </c>
      <c r="F99" s="39">
        <v>69.599999999999994</v>
      </c>
      <c r="G99" s="39">
        <f t="shared" si="17"/>
        <v>111332.5</v>
      </c>
      <c r="H99" s="39">
        <v>91.1</v>
      </c>
      <c r="I99" s="39">
        <f t="shared" si="17"/>
        <v>100782.8</v>
      </c>
      <c r="J99" s="39">
        <v>90.5</v>
      </c>
    </row>
    <row r="100" spans="1:10" ht="15.75">
      <c r="A100" s="34"/>
      <c r="B100" s="35" t="s">
        <v>105</v>
      </c>
      <c r="C100" s="38"/>
      <c r="D100" s="38"/>
      <c r="E100" s="38"/>
      <c r="F100" s="38"/>
      <c r="G100" s="38"/>
      <c r="H100" s="38"/>
      <c r="I100" s="38"/>
      <c r="J100" s="38"/>
    </row>
    <row r="101" spans="1:10" ht="31.5">
      <c r="A101" s="34">
        <v>10100</v>
      </c>
      <c r="B101" s="35" t="s">
        <v>106</v>
      </c>
      <c r="C101" s="39">
        <v>0</v>
      </c>
      <c r="D101" s="38">
        <v>0</v>
      </c>
      <c r="E101" s="38"/>
      <c r="F101" s="38"/>
      <c r="G101" s="38"/>
      <c r="H101" s="38"/>
      <c r="I101" s="38"/>
      <c r="J101" s="38"/>
    </row>
    <row r="102" spans="1:10" ht="15.75">
      <c r="A102" s="34">
        <v>10200</v>
      </c>
      <c r="B102" s="35" t="s">
        <v>107</v>
      </c>
      <c r="C102" s="39">
        <v>0</v>
      </c>
      <c r="D102" s="38">
        <v>0</v>
      </c>
      <c r="E102" s="38">
        <v>122185.1</v>
      </c>
      <c r="F102" s="38"/>
      <c r="G102" s="38">
        <v>111332.5</v>
      </c>
      <c r="H102" s="38"/>
      <c r="I102" s="38">
        <v>100782.8</v>
      </c>
      <c r="J102" s="38"/>
    </row>
    <row r="103" spans="1:10" ht="31.5">
      <c r="A103" s="34">
        <v>10300</v>
      </c>
      <c r="B103" s="35" t="s">
        <v>108</v>
      </c>
      <c r="C103" s="39">
        <v>0</v>
      </c>
      <c r="D103" s="38">
        <v>0</v>
      </c>
      <c r="E103" s="38"/>
      <c r="F103" s="38"/>
      <c r="G103" s="38"/>
      <c r="H103" s="38"/>
      <c r="I103" s="38"/>
      <c r="J103" s="38"/>
    </row>
    <row r="104" spans="1:10" ht="15.75">
      <c r="A104" s="34">
        <v>10500</v>
      </c>
      <c r="B104" s="35" t="s">
        <v>109</v>
      </c>
      <c r="C104" s="39">
        <f>SUM(C105:C107)</f>
        <v>-94049.799999999814</v>
      </c>
      <c r="D104" s="39">
        <f t="shared" ref="D104:I104" si="18">SUM(D105:D107)</f>
        <v>125544.5</v>
      </c>
      <c r="E104" s="39">
        <f t="shared" si="18"/>
        <v>0</v>
      </c>
      <c r="F104" s="39">
        <v>0</v>
      </c>
      <c r="G104" s="39">
        <f t="shared" si="18"/>
        <v>0</v>
      </c>
      <c r="H104" s="39">
        <v>0</v>
      </c>
      <c r="I104" s="39">
        <f t="shared" si="18"/>
        <v>0</v>
      </c>
      <c r="J104" s="39">
        <v>0</v>
      </c>
    </row>
    <row r="105" spans="1:10" ht="15.75">
      <c r="A105" s="36">
        <v>10502</v>
      </c>
      <c r="B105" s="33" t="s">
        <v>110</v>
      </c>
      <c r="C105" s="38"/>
      <c r="D105" s="38"/>
      <c r="E105" s="38"/>
      <c r="F105" s="38"/>
      <c r="G105" s="38"/>
      <c r="H105" s="38"/>
      <c r="I105" s="38"/>
      <c r="J105" s="38"/>
    </row>
    <row r="106" spans="1:10" ht="15.75">
      <c r="A106" s="36">
        <v>10502</v>
      </c>
      <c r="B106" s="33" t="s">
        <v>114</v>
      </c>
      <c r="C106" s="38">
        <v>-4266818.5</v>
      </c>
      <c r="D106" s="38">
        <v>-4212806.5</v>
      </c>
      <c r="E106" s="38">
        <v>-3880787.3</v>
      </c>
      <c r="F106" s="38"/>
      <c r="G106" s="38">
        <v>-3816675.3</v>
      </c>
      <c r="H106" s="38"/>
      <c r="I106" s="38">
        <v>-3579391.1</v>
      </c>
      <c r="J106" s="38"/>
    </row>
    <row r="107" spans="1:10" ht="15.75">
      <c r="A107" s="36">
        <v>10502</v>
      </c>
      <c r="B107" s="33" t="s">
        <v>113</v>
      </c>
      <c r="C107" s="38">
        <v>4172768.7</v>
      </c>
      <c r="D107" s="38">
        <v>4338351</v>
      </c>
      <c r="E107" s="38">
        <v>3880787.3</v>
      </c>
      <c r="F107" s="38"/>
      <c r="G107" s="38">
        <v>3816675.3</v>
      </c>
      <c r="H107" s="38"/>
      <c r="I107" s="38">
        <v>3579391.1</v>
      </c>
      <c r="J107" s="38"/>
    </row>
    <row r="108" spans="1:10" ht="31.5">
      <c r="A108" s="34">
        <v>10600</v>
      </c>
      <c r="B108" s="35" t="s">
        <v>111</v>
      </c>
      <c r="C108" s="39">
        <f>SUM(C109)</f>
        <v>101.6</v>
      </c>
      <c r="D108" s="39">
        <f>SUM(D109+D110)</f>
        <v>50000</v>
      </c>
      <c r="E108" s="39">
        <f t="shared" ref="E108:J108" si="19">SUM(E109)</f>
        <v>0</v>
      </c>
      <c r="F108" s="39">
        <f t="shared" si="19"/>
        <v>0</v>
      </c>
      <c r="G108" s="39">
        <f t="shared" si="19"/>
        <v>0</v>
      </c>
      <c r="H108" s="39">
        <f t="shared" si="19"/>
        <v>0</v>
      </c>
      <c r="I108" s="39">
        <f t="shared" si="19"/>
        <v>0</v>
      </c>
      <c r="J108" s="39">
        <f t="shared" si="19"/>
        <v>0</v>
      </c>
    </row>
    <row r="109" spans="1:10" ht="31.5">
      <c r="A109" s="36">
        <v>10601</v>
      </c>
      <c r="B109" s="33" t="s">
        <v>112</v>
      </c>
      <c r="C109" s="11">
        <v>101.6</v>
      </c>
      <c r="D109" s="11"/>
      <c r="E109" s="11"/>
      <c r="F109" s="11"/>
      <c r="G109" s="11"/>
      <c r="H109" s="11"/>
      <c r="I109" s="11"/>
      <c r="J109" s="11"/>
    </row>
    <row r="110" spans="1:10" ht="36.75" customHeight="1">
      <c r="A110" s="36">
        <v>10602</v>
      </c>
      <c r="B110" s="47" t="s">
        <v>153</v>
      </c>
      <c r="C110" s="46"/>
      <c r="D110" s="48">
        <v>50000</v>
      </c>
      <c r="E110" s="46"/>
      <c r="F110" s="46"/>
      <c r="G110" s="46"/>
      <c r="H110" s="46"/>
      <c r="I110" s="46"/>
      <c r="J110" s="46"/>
    </row>
    <row r="111" spans="1:10" ht="24.75" customHeight="1"/>
  </sheetData>
  <mergeCells count="6">
    <mergeCell ref="B4:J4"/>
    <mergeCell ref="A6:A7"/>
    <mergeCell ref="B6:B7"/>
    <mergeCell ref="E6:F6"/>
    <mergeCell ref="G6:H6"/>
    <mergeCell ref="I6:J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2016-11-12T09:21:20Z</dcterms:modified>
</cp:coreProperties>
</file>